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R:\MEDICO-SOCIAL\OBSERVATION_SI_PERFORMANCE\OBSERVATION_CHAMPS_ETUDES_MS\DOSSIERS_INTERNES\4-Secteur PA\AAC_Prévention_PA\Grilles_Eval\AAC_2024\"/>
    </mc:Choice>
  </mc:AlternateContent>
  <xr:revisionPtr revIDLastSave="0" documentId="13_ncr:1_{6FF4D17D-F897-4A83-B6B1-9F8AFAAB027F}" xr6:coauthVersionLast="47" xr6:coauthVersionMax="47" xr10:uidLastSave="{00000000-0000-0000-0000-000000000000}"/>
  <workbookProtection lockStructure="1"/>
  <bookViews>
    <workbookView xWindow="-108" yWindow="-108" windowWidth="23256" windowHeight="12576" firstSheet="1" activeTab="2" xr2:uid="{00000000-000D-0000-FFFF-FFFF00000000}"/>
  </bookViews>
  <sheets>
    <sheet name="Base ET" sheetId="21" state="hidden" r:id="rId1"/>
    <sheet name="Infos de remplissage" sheetId="18" r:id="rId2"/>
    <sheet name="FIche ID Porteur projet" sheetId="19" r:id="rId3"/>
    <sheet name="Base ID Etab" sheetId="20" r:id="rId4"/>
    <sheet name="Liste Porteur" sheetId="17" state="hidden" r:id="rId5"/>
    <sheet name="BDD_final_projet" sheetId="9" r:id="rId6"/>
    <sheet name="Synthèse_ET_Depression" sheetId="4" r:id="rId7"/>
  </sheets>
  <definedNames>
    <definedName name="_01">'Liste Porteur'!$N$2:$N$8</definedName>
    <definedName name="_03">'Liste Porteur'!$O$2:$O$6</definedName>
    <definedName name="_07">'Liste Porteur'!$P$2:$P$4</definedName>
    <definedName name="_15">'Liste Porteur'!$Q$2:$Q$3</definedName>
    <definedName name="_26">'Liste Porteur'!$R$2:$R$6</definedName>
    <definedName name="_38">'Liste Porteur'!$S$2:$S$6</definedName>
    <definedName name="_42">'Liste Porteur'!$T$2:$T$9</definedName>
    <definedName name="_43">'Liste Porteur'!$U$2:$U$5</definedName>
    <definedName name="_63">'Liste Porteur'!$V$2:$V$5</definedName>
    <definedName name="_69">'Liste Porteur'!$W$2:$W$9</definedName>
    <definedName name="_73">'Liste Porteur'!$X$2:$X$4</definedName>
    <definedName name="_74">'Liste Porteur'!$Y$2:$Y$7</definedName>
    <definedName name="_xlnm._FilterDatabase" localSheetId="0" hidden="1">'Base ET'!$A$2:$X$1604</definedName>
    <definedName name="Age" localSheetId="0">BDD_final_projet!$F$4:$F$1000</definedName>
    <definedName name="Age">BDD_final_projet!$F$4:$F$1000</definedName>
    <definedName name="Avez_vous_organisé_des_réunions_de_coordination_des_intervenants_sur_l_action_en_interne_à_votre_établissement__OUI_NON">'Base ID Etab'!$C$22:$S$22</definedName>
    <definedName name="Avez_vous_participé_à_des_réunions_de_pilotage_du_projet_avec_le_porteur_et_ou_les_autres_établissements_participants___OUI_NON" localSheetId="0">'Base ID Etab'!$C$20:$L$20</definedName>
    <definedName name="Avez_vous_participé_à_des_réunions_de_pilotage_du_projet_avec_le_porteur_et_ou_les_autres_établissements_participants___OUI_NON">'Base ID Etab'!$C$20:$S$20</definedName>
    <definedName name="Beneficiaire" localSheetId="0">BDD_final_projet!$D$4:$D$1000</definedName>
    <definedName name="Beneficiaire">BDD_final_projet!$D$4:$D$1000</definedName>
    <definedName name="Capacité_totale__heb._Permanent">'Base ID Etab'!$C$7:$L$7</definedName>
    <definedName name="Capacité_totale__hébergement_permanent">'Base ID Etab'!$C$7:$S$7</definedName>
    <definedName name="Catégorie__EHPAD_ou_Autre">'Base ID Etab'!$C$6:$S$6</definedName>
    <definedName name="Catégorie_d_établissement__EHPAD_ou_Autre">'Base ID Etab'!$C$6:$L$6</definedName>
    <definedName name="Date_de_mise_en_place_de_l_action__JJ_MM_AAAA">'Base ID Etab'!$C$8:$S$8</definedName>
    <definedName name="DEP" localSheetId="0">'Liste Porteur'!$K$2:$K$13</definedName>
    <definedName name="DEP">'Liste Porteur'!$K$2:$K$13</definedName>
    <definedName name="Entrée" localSheetId="0">BDD_final_projet!$I$4:$I$1000</definedName>
    <definedName name="Entrée">BDD_final_projet!$I$4:$I$1000</definedName>
    <definedName name="et_categ_code">'Base ET'!$H$3:$H$1604</definedName>
    <definedName name="et_categ_libellé">'Base ET'!$I$3:$I$1604</definedName>
    <definedName name="et_commune_code___5_caractères">'Base ET'!$N$3:$N$1604</definedName>
    <definedName name="et_commune_libellé">'Base ET'!$O$3:$O$1604</definedName>
    <definedName name="et_département_code">'Base ET'!$M$3:$M$1604</definedName>
    <definedName name="et_m.f.t._code">'Base ET'!$K$3:$K$1604</definedName>
    <definedName name="et_m.f.t._libellé">'Base ET'!$L$3:$L$1604</definedName>
    <definedName name="et_nature_de_l_établissement">'Base ET'!$J$3:$J$1604</definedName>
    <definedName name="et_nofinesset_ouverts">'Base ET'!$F$3:$F$1604</definedName>
    <definedName name="et_raison_sociale">'Base ET'!$G$3:$G$1604</definedName>
    <definedName name="FINESS_ET">BDD_final_projet!$B$4:$B$1000</definedName>
    <definedName name="Lieu_de_vie" localSheetId="0">BDD_final_projet!$G$4:$G$1000</definedName>
    <definedName name="Lieu_de_vie">BDD_final_projet!$G$4:$G$1000</definedName>
    <definedName name="MMS_T0">BDD_final_projet!$M$4:$M$1000</definedName>
    <definedName name="MMS_T12m">BDD_final_projet!$AA$4:$AA$1000</definedName>
    <definedName name="MMS_T6m">BDD_final_projet!$T$4:$T$1000</definedName>
    <definedName name="Motif_sortie">BDD_final_projet!$K$4:$K$1000</definedName>
    <definedName name="N°_département">'Base ID Etab'!$C$2:$S$2</definedName>
    <definedName name="N°FINESS_ET" localSheetId="0">'Base ID Etab'!$C$5:$L$5</definedName>
    <definedName name="N°FINESS_ET">'Base ID Etab'!$C$3:$S$3</definedName>
    <definedName name="Nom_commune">'Base ID Etab'!$C$5:$S$5</definedName>
    <definedName name="Nombre_d_Aides_Médico_Psychologiques" localSheetId="0">'Base ID Etab'!$C$12:$L$12</definedName>
    <definedName name="Nombre_d_Aides_Médico_Psychologiques">'Base ID Etab'!$C$12:$S$12</definedName>
    <definedName name="Nombre_d_Aides_Soignants" localSheetId="0">'Base ID Etab'!$C$11:$L$11</definedName>
    <definedName name="Nombre_d_Aides_Soignants">'Base ID Etab'!$C$11:$S$11</definedName>
    <definedName name="Nombre_d_Ergothérapeutes" localSheetId="0">'Base ID Etab'!$C$15:$L$15</definedName>
    <definedName name="Nombre_d_Ergothérapeutes">'Base ID Etab'!$C$15:$S$15</definedName>
    <definedName name="Nombre_d_IDE" localSheetId="0">'Base ID Etab'!$C$10:$L$10</definedName>
    <definedName name="Nombre_d_IDE">'Base ID Etab'!$C$10:$S$10</definedName>
    <definedName name="Nombre_de_Diététicien_ne_s" localSheetId="0">'Base ID Etab'!$C$16:$L$16</definedName>
    <definedName name="Nombre_de_Diététicien_ne_s">'Base ID Etab'!$C$16:$S$16</definedName>
    <definedName name="Nombre_de_Kinésithérapeutes" localSheetId="0">'Base ID Etab'!$C$13:$L$13</definedName>
    <definedName name="Nombre_de_Kinésithérapeutes">'Base ID Etab'!$C$13:$S$13</definedName>
    <definedName name="Nombre_de_Médecins" localSheetId="0">'Base ID Etab'!$C$9:$L$9</definedName>
    <definedName name="Nombre_de_Médecins">'Base ID Etab'!$C$9:$S$9</definedName>
    <definedName name="Nombre_de_participation_à_des__réunions_de_pilotage_du_projet_avec_le_porteur_et_ou_les_autres_établissements_participants_à_l_action?">'Base ID Etab'!$C$21:$S$21</definedName>
    <definedName name="Nombre_de_Psychologues" localSheetId="0">'Base ID Etab'!$C$17:$L$17</definedName>
    <definedName name="Nombre_de_Psychologues">'Base ID Etab'!$C$17:$S$17</definedName>
    <definedName name="Nombre_de_Psychomotricien_ne_s" localSheetId="0">'Base ID Etab'!$C$18:$L$18</definedName>
    <definedName name="Nombre_de_Psychomotricien_ne_s">'Base ID Etab'!$C$18:$S$18</definedName>
    <definedName name="Nombre_de_Rééducateurs_APA" localSheetId="0">'Base ID Etab'!$C$14:$L$14</definedName>
    <definedName name="Nombre_de_Rééducateurs_APA">'Base ID Etab'!$C$14:$S$14</definedName>
    <definedName name="Nombre_de_réunions_de_coordination_des_intervenants_organisées_en_interne" localSheetId="0">'Base ID Etab'!$C$23:$L$23</definedName>
    <definedName name="Nombre_de_réunions_de_coordination_des_intervenants_organisées_en_interne">'Base ID Etab'!$C$23:$S$23</definedName>
    <definedName name="R_eval_T0">BDD_final_projet!$S$4:$S$1000</definedName>
    <definedName name="R_eval_T12m">BDD_final_projet!$AG$4:$AG$1000</definedName>
    <definedName name="R_eval_T6m">BDD_final_projet!$Z$4:$Z$1000</definedName>
    <definedName name="Raison_sociale_ET">'Base ID Etab'!$C$4:$S$4</definedName>
    <definedName name="réunions_de_coord_interne">'Base ID Etab'!$C$22:$L$22</definedName>
    <definedName name="Sexe" localSheetId="0">BDD_final_projet!$E$4:$E$1000</definedName>
    <definedName name="Sexe">BDD_final_projet!$E$4:$E$1000</definedName>
    <definedName name="Sorties" localSheetId="0">BDD_final_projet!$J$4:$J$1000</definedName>
    <definedName name="Sorties">BDD_final_projet!$J$4:$J$1000</definedName>
    <definedName name="Thematique">BDD_final_projet!$A$4:$A$1000</definedName>
    <definedName name="Type_eval_T0">BDD_final_projet!$P$4:$P$1000</definedName>
    <definedName name="Type_eval_T12m">BDD_final_projet!$AD$4:$AD$1000</definedName>
    <definedName name="Type_eval_T6m">BDD_final_projet!$W$4:$W$1000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8" i="17" l="1"/>
  <c r="B87" i="17"/>
  <c r="B86" i="17"/>
  <c r="B85" i="17"/>
  <c r="B84" i="17"/>
  <c r="B83" i="17"/>
  <c r="B82" i="17"/>
  <c r="B81" i="17"/>
  <c r="B80" i="17"/>
  <c r="B79" i="17"/>
  <c r="B78" i="17"/>
  <c r="B77" i="17"/>
  <c r="B76" i="17"/>
  <c r="B75" i="17"/>
  <c r="O18" i="4" l="1"/>
  <c r="K18" i="4"/>
  <c r="G18" i="4"/>
  <c r="O17" i="4"/>
  <c r="K17" i="4"/>
  <c r="H17" i="4"/>
  <c r="G17" i="4"/>
  <c r="H18" i="4" s="1"/>
  <c r="O15" i="4"/>
  <c r="K15" i="4"/>
  <c r="G15" i="4"/>
  <c r="O14" i="4"/>
  <c r="K14" i="4"/>
  <c r="G14" i="4"/>
  <c r="O13" i="4"/>
  <c r="P18" i="4" s="1"/>
  <c r="K13" i="4"/>
  <c r="G13" i="4"/>
  <c r="O12" i="4"/>
  <c r="P13" i="4" s="1"/>
  <c r="K12" i="4"/>
  <c r="L17" i="4" s="1"/>
  <c r="G12" i="4"/>
  <c r="H15" i="4" s="1"/>
  <c r="L13" i="4" l="1"/>
  <c r="H14" i="4"/>
  <c r="P14" i="4"/>
  <c r="L15" i="4"/>
  <c r="P17" i="4"/>
  <c r="L18" i="4"/>
  <c r="H13" i="4"/>
  <c r="L14" i="4"/>
  <c r="P15" i="4"/>
  <c r="B8" i="4" l="1"/>
  <c r="B7" i="4"/>
  <c r="B4" i="4"/>
  <c r="C6" i="19"/>
  <c r="B6" i="4" s="1"/>
  <c r="C5" i="19"/>
  <c r="B5" i="4" s="1"/>
  <c r="C4" i="19"/>
  <c r="B3" i="4" s="1"/>
  <c r="B12" i="4"/>
  <c r="C24" i="19"/>
  <c r="C23" i="19"/>
  <c r="C21" i="19"/>
  <c r="C20" i="19"/>
  <c r="C19" i="19"/>
  <c r="C18" i="19"/>
  <c r="C17" i="19"/>
  <c r="C16" i="19"/>
  <c r="C15" i="19"/>
  <c r="C14" i="19"/>
  <c r="C13" i="19"/>
  <c r="C12" i="19"/>
  <c r="C11" i="19"/>
  <c r="C23" i="4" l="1"/>
  <c r="C19" i="4"/>
  <c r="C15" i="4"/>
  <c r="C20" i="4"/>
  <c r="C22" i="4"/>
  <c r="C18" i="4"/>
  <c r="C14" i="4"/>
  <c r="C16" i="4"/>
  <c r="C21" i="4"/>
  <c r="C17" i="4"/>
  <c r="C13" i="4"/>
  <c r="H27" i="4" l="1"/>
  <c r="B23" i="4"/>
  <c r="B22" i="4"/>
  <c r="I27" i="4" l="1"/>
  <c r="G27" i="4"/>
  <c r="B21" i="4"/>
  <c r="B20" i="4"/>
  <c r="B15" i="4"/>
  <c r="B14" i="4"/>
  <c r="B13" i="4"/>
  <c r="B19" i="4" l="1"/>
  <c r="B16" i="4"/>
  <c r="I26" i="4"/>
  <c r="I25" i="4"/>
  <c r="H26" i="4"/>
  <c r="H25" i="4"/>
  <c r="G26" i="4"/>
  <c r="G25" i="4"/>
  <c r="B18" i="4" l="1"/>
  <c r="B17" i="4" l="1"/>
</calcChain>
</file>

<file path=xl/sharedStrings.xml><?xml version="1.0" encoding="utf-8"?>
<sst xmlns="http://schemas.openxmlformats.org/spreadsheetml/2006/main" count="18540" uniqueCount="6847">
  <si>
    <t>Identification</t>
  </si>
  <si>
    <t>Raison sociale ET</t>
  </si>
  <si>
    <t>Catégorie d'établissement (EHPAD ou Autre)</t>
  </si>
  <si>
    <t>Nom commune</t>
  </si>
  <si>
    <t>N° département</t>
  </si>
  <si>
    <t>Date de mise en place de l'action (JJ/MM/AAAA)</t>
  </si>
  <si>
    <t>Nombre de Médecins</t>
  </si>
  <si>
    <t>Nombre d'IDE</t>
  </si>
  <si>
    <t>Nombre d'Aides-Soignants</t>
  </si>
  <si>
    <t>Nombre d'Aides Médico-Psychologiques</t>
  </si>
  <si>
    <t>Nombre de Kinésithérapeutes</t>
  </si>
  <si>
    <t>Nombre de Rééducateurs APA</t>
  </si>
  <si>
    <t>Nombre d'Ergothérapeutes</t>
  </si>
  <si>
    <t>Nombre de Diététicien(ne)s</t>
  </si>
  <si>
    <t>Nombre de Psychologues</t>
  </si>
  <si>
    <t>Nombre de Psychomotricien(ne)s</t>
  </si>
  <si>
    <t>Process de mise en place de l'action</t>
  </si>
  <si>
    <t>Intervention d’un prestataire extérieur  - spécifiquement pour l’action (OUI/NON)</t>
  </si>
  <si>
    <t>En quelques mots, les effets positifs constatés par l’action quant à l’ouverture de l’ESMS sur l’extérieur</t>
  </si>
  <si>
    <t>En quelques mots, les freins/difficultés constatés par l’action quant à l’ouverture de l’ESMS sur l’extérieur</t>
  </si>
  <si>
    <t>N°FINESS ET</t>
  </si>
  <si>
    <t>DEP</t>
  </si>
  <si>
    <t>FINESS ET</t>
  </si>
  <si>
    <t xml:space="preserve">RS </t>
  </si>
  <si>
    <t xml:space="preserve">FINESS EJ </t>
  </si>
  <si>
    <t>RS EJ</t>
  </si>
  <si>
    <t>010786143</t>
  </si>
  <si>
    <t>EHPAD  DE MEXIMIEUX SITES LA ROSE D'OR</t>
  </si>
  <si>
    <t>010780120</t>
  </si>
  <si>
    <t>CH DE MEXIMIEUX</t>
  </si>
  <si>
    <t>010786135</t>
  </si>
  <si>
    <t>EHPAD "LA MAISON BOUCHACOURT"</t>
  </si>
  <si>
    <t>010780179</t>
  </si>
  <si>
    <t>LA MAISON BOUCHACOURT</t>
  </si>
  <si>
    <t>010788743</t>
  </si>
  <si>
    <t>EHPAD LA PERGOLA BOURG-EN-BRESSE</t>
  </si>
  <si>
    <t>060002250</t>
  </si>
  <si>
    <t>SAS EMERA EXPLOITATIONS</t>
  </si>
  <si>
    <t>010788438</t>
  </si>
  <si>
    <t>EHPAD PLEIN SOLEIL LHUIS</t>
  </si>
  <si>
    <t>010001022</t>
  </si>
  <si>
    <t>MAPA PLEIN SOLEIL LHUIS</t>
  </si>
  <si>
    <t>010788669</t>
  </si>
  <si>
    <t>EHPAD RESIDENCE CLAIRES FONTAINES</t>
  </si>
  <si>
    <t>010001063</t>
  </si>
  <si>
    <t>MAPA CLAIRES FONTAINES SAINT VULBAS</t>
  </si>
  <si>
    <t>030780944</t>
  </si>
  <si>
    <t>EHPAD DE COSNE D'ALLIER</t>
  </si>
  <si>
    <t>030000343</t>
  </si>
  <si>
    <t>030784169</t>
  </si>
  <si>
    <t>EHPAD CH COEUR DU BOURBONNAIS</t>
  </si>
  <si>
    <t>030002158</t>
  </si>
  <si>
    <t>CH DEPARTEMENTAL COEUR DU BOURBONNAIS</t>
  </si>
  <si>
    <t>030780720</t>
  </si>
  <si>
    <t>EHPAD D'EBREUIL</t>
  </si>
  <si>
    <t>030000251</t>
  </si>
  <si>
    <t>EPMS EBREUIL-ECHASSIERES</t>
  </si>
  <si>
    <t>030781009</t>
  </si>
  <si>
    <t>EHPAD ROGER BESSON</t>
  </si>
  <si>
    <t>030000400</t>
  </si>
  <si>
    <t>030782585</t>
  </si>
  <si>
    <t>RESIDENCE LES JARDINS DE VENDAT</t>
  </si>
  <si>
    <t>030005698</t>
  </si>
  <si>
    <t>030780761</t>
  </si>
  <si>
    <t>EHPAD FRANCOIS GREZE - LAPALISSE</t>
  </si>
  <si>
    <t>030000293</t>
  </si>
  <si>
    <t>EHPAD DE LAPALISSE</t>
  </si>
  <si>
    <t>070784624</t>
  </si>
  <si>
    <t>EHPAD RESIDENCE BEAUREGARD  DE VERNOUX</t>
  </si>
  <si>
    <t>070780481</t>
  </si>
  <si>
    <t>EHPAD RESIDENCE LE BEAUREGARD</t>
  </si>
  <si>
    <t>070783329</t>
  </si>
  <si>
    <t>EHPAD LEON ROUVEYROL</t>
  </si>
  <si>
    <t>070005566</t>
  </si>
  <si>
    <t>CH ARDECHE MERIDIONALE</t>
  </si>
  <si>
    <t>070783832</t>
  </si>
  <si>
    <t>EHPAD L'AMITIE</t>
  </si>
  <si>
    <t>070784202</t>
  </si>
  <si>
    <t>CCAS LE POUZIN</t>
  </si>
  <si>
    <t>150782563</t>
  </si>
  <si>
    <t>EHPAD DU CH HENRI MONDOR - AURILLAC</t>
  </si>
  <si>
    <t>150780096</t>
  </si>
  <si>
    <t>CH D'AURILLAC</t>
  </si>
  <si>
    <t>070784467</t>
  </si>
  <si>
    <t>EHPAD DE L'HOPITAL LOCAL DE TOURNON</t>
  </si>
  <si>
    <t>070780374</t>
  </si>
  <si>
    <t>CH DE TOURNON SUR RHONE</t>
  </si>
  <si>
    <t>150783025</t>
  </si>
  <si>
    <t>EHPAD LE FLORET</t>
  </si>
  <si>
    <t>150783017</t>
  </si>
  <si>
    <t>CCAS LAROQUEBROU</t>
  </si>
  <si>
    <t>150780674</t>
  </si>
  <si>
    <t>EHPAD DE SAINT URCIZE</t>
  </si>
  <si>
    <t>150000255</t>
  </si>
  <si>
    <t>MAISON DE RETRAITE DE SAINT URCIZE</t>
  </si>
  <si>
    <t>260005574</t>
  </si>
  <si>
    <t>EHPAD CAUZID</t>
  </si>
  <si>
    <t>780020715</t>
  </si>
  <si>
    <t>FONDATION DIACONESSES DE REUILLY</t>
  </si>
  <si>
    <t>260012943</t>
  </si>
  <si>
    <t>EHPAD LA PASTOURELLE</t>
  </si>
  <si>
    <t>260021837</t>
  </si>
  <si>
    <t>EPA RESIDENCE LA PASTOURELLE</t>
  </si>
  <si>
    <t>260005624</t>
  </si>
  <si>
    <t>EHPAD ST JOSEPH</t>
  </si>
  <si>
    <t>690003728</t>
  </si>
  <si>
    <t>ASSOCIATION HABITAT ET HUMANISME SOIN</t>
  </si>
  <si>
    <t>260014188</t>
  </si>
  <si>
    <t>EHPAD VALLIS AUREA</t>
  </si>
  <si>
    <t>920030186</t>
  </si>
  <si>
    <t>ASSOCIATION ARPAVIE</t>
  </si>
  <si>
    <t>260005566</t>
  </si>
  <si>
    <t>EHPAD LA POUSTERLE</t>
  </si>
  <si>
    <t>010783009</t>
  </si>
  <si>
    <t>ORSAC</t>
  </si>
  <si>
    <t>260005418</t>
  </si>
  <si>
    <t>EHPAD BERNARD EYRAUD - CITÉ DES AINÉS</t>
  </si>
  <si>
    <t>260007018</t>
  </si>
  <si>
    <t>AESIO SANTE SUD RHONE ALPES</t>
  </si>
  <si>
    <t>380786533</t>
  </si>
  <si>
    <t>EHPAD LUCIE PELLAT MONTBONNOT</t>
  </si>
  <si>
    <t>380799619</t>
  </si>
  <si>
    <t>CCAS GRENOBLE</t>
  </si>
  <si>
    <t>380781682</t>
  </si>
  <si>
    <t>EHPAD JEANNE DE CHANTAL CREMIEU</t>
  </si>
  <si>
    <t>380000299</t>
  </si>
  <si>
    <t>MAISON DE RETRAITE CREMIEU</t>
  </si>
  <si>
    <t>420784811</t>
  </si>
  <si>
    <t>EHPAD PAYS DU GIER SITE LES CHARMILLES</t>
  </si>
  <si>
    <t>420002495</t>
  </si>
  <si>
    <t>CH DU GIER</t>
  </si>
  <si>
    <t>420788515</t>
  </si>
  <si>
    <t>EHPAD LA RENAUDIERE</t>
  </si>
  <si>
    <t>420001802</t>
  </si>
  <si>
    <t>AS GEST.DU F.R "LA RENAUDIERE"</t>
  </si>
  <si>
    <t>420783987</t>
  </si>
  <si>
    <t>EHPAD ACCUEIL AUX PERSONNES AGEES</t>
  </si>
  <si>
    <t>420001018</t>
  </si>
  <si>
    <t>CAEFPA</t>
  </si>
  <si>
    <t>420787806</t>
  </si>
  <si>
    <t>EHPAD CH DE CHARLIEU LES CORDELIERS</t>
  </si>
  <si>
    <t>420780058</t>
  </si>
  <si>
    <t>CH DE CHARLIEU</t>
  </si>
  <si>
    <t>420781775</t>
  </si>
  <si>
    <t>EHPAD LES TERRASSES</t>
  </si>
  <si>
    <t>420000531</t>
  </si>
  <si>
    <t>MAISON DE RETRAITE ANDREZIEUX</t>
  </si>
  <si>
    <t>420010738</t>
  </si>
  <si>
    <t>UPAD CH ROANNE</t>
  </si>
  <si>
    <t>420780033</t>
  </si>
  <si>
    <t>CH DE ROANNE</t>
  </si>
  <si>
    <t>420003659</t>
  </si>
  <si>
    <t>KORIAN L'ASTREE</t>
  </si>
  <si>
    <t>250018488</t>
  </si>
  <si>
    <t>420785289</t>
  </si>
  <si>
    <t>EHPAD CH DU FOREZ</t>
  </si>
  <si>
    <t>420013831</t>
  </si>
  <si>
    <t>CH DU FOREZ</t>
  </si>
  <si>
    <t>430002170</t>
  </si>
  <si>
    <t>EHPAD RUESSIUM</t>
  </si>
  <si>
    <t>430000554</t>
  </si>
  <si>
    <t>MAISON DE RETRAITE RÉSIDENCE RUESSIUM</t>
  </si>
  <si>
    <t>430007815</t>
  </si>
  <si>
    <t>EHPAD RESIDENCE VILLA MARIE</t>
  </si>
  <si>
    <t>630786754</t>
  </si>
  <si>
    <t>ASSOCIATION HOSPITALIERE SAINTE MARIE</t>
  </si>
  <si>
    <t>430004150</t>
  </si>
  <si>
    <t>EHPAD DU CH DE CRAPONNE SUR ARZON</t>
  </si>
  <si>
    <t>430000059</t>
  </si>
  <si>
    <t>CH CRAPONNE SUR ARZON</t>
  </si>
  <si>
    <t>430002568</t>
  </si>
  <si>
    <t>EHPAD "MAISON NAZARETH"</t>
  </si>
  <si>
    <t>430002188</t>
  </si>
  <si>
    <t>EHPAD "LA SERIGOULE"</t>
  </si>
  <si>
    <t>430000562</t>
  </si>
  <si>
    <t>MAISON DE RETRAITE</t>
  </si>
  <si>
    <t>630790467</t>
  </si>
  <si>
    <t>EHPAD "LES SOURCES"</t>
  </si>
  <si>
    <t>630786424</t>
  </si>
  <si>
    <t>CCAS CLERMONT FERRAND</t>
  </si>
  <si>
    <t>630011401</t>
  </si>
  <si>
    <t>EHPAD LES CAMPELLIS</t>
  </si>
  <si>
    <t>630011393</t>
  </si>
  <si>
    <t>ASSOCIATION AINÉS DU PUY DE DÔME</t>
  </si>
  <si>
    <t>630784775</t>
  </si>
  <si>
    <t>EHPAD "LA PROVIDENCE"</t>
  </si>
  <si>
    <t>630001022</t>
  </si>
  <si>
    <t>ASSOCIATION LA PROVIDENCE</t>
  </si>
  <si>
    <t>630781037</t>
  </si>
  <si>
    <t>EHPAD "SERGE BAYLE"</t>
  </si>
  <si>
    <t>630789410</t>
  </si>
  <si>
    <t>630790301</t>
  </si>
  <si>
    <t>EHPAD "LES CANDELIES"</t>
  </si>
  <si>
    <t>330050899</t>
  </si>
  <si>
    <t>SAS COLISEE PATRIMOINE GROUP</t>
  </si>
  <si>
    <t>630788073</t>
  </si>
  <si>
    <t>EHPAD ST LOUP - CH BILLOM</t>
  </si>
  <si>
    <t>630781367</t>
  </si>
  <si>
    <t>CH DE BILLOM</t>
  </si>
  <si>
    <t>630781615</t>
  </si>
  <si>
    <t>EHPAD JB E BARGOIN</t>
  </si>
  <si>
    <t>630000768</t>
  </si>
  <si>
    <t>EHPAD BARGOIN</t>
  </si>
  <si>
    <t>630781474</t>
  </si>
  <si>
    <t>EHPAD LES PAPILLONS D'OR</t>
  </si>
  <si>
    <t>630000628</t>
  </si>
  <si>
    <t>EHPAD DE COURPIERE</t>
  </si>
  <si>
    <t>630781581</t>
  </si>
  <si>
    <t>EHPAD "ROUX DE BERNY"</t>
  </si>
  <si>
    <t>630000735</t>
  </si>
  <si>
    <t>EHPAD</t>
  </si>
  <si>
    <t>630781599</t>
  </si>
  <si>
    <t>EHPAD CHARLES ANDRAUD</t>
  </si>
  <si>
    <t>630000743</t>
  </si>
  <si>
    <t>690801824</t>
  </si>
  <si>
    <t>EHPAD LES JARDINS D'HESTIA</t>
  </si>
  <si>
    <t>750056335</t>
  </si>
  <si>
    <t>SAS MEDICA FRANCE</t>
  </si>
  <si>
    <t>690802301</t>
  </si>
  <si>
    <t>EHPAD LES AURELIAS</t>
  </si>
  <si>
    <t>690785738</t>
  </si>
  <si>
    <t>EHPAD MA MAISON LYON 4</t>
  </si>
  <si>
    <t>690038096</t>
  </si>
  <si>
    <t>ASS.PETITES SOEURS DES PAUVRES LYON 4</t>
  </si>
  <si>
    <t>690793583</t>
  </si>
  <si>
    <t>EHPAD SAINT-JOSEPH</t>
  </si>
  <si>
    <t>690780564</t>
  </si>
  <si>
    <t>CLINIQUE DE L'OUEST LYONNAIS</t>
  </si>
  <si>
    <t>690787643</t>
  </si>
  <si>
    <t>EHPAD LES COLLONGES</t>
  </si>
  <si>
    <t>690001532</t>
  </si>
  <si>
    <t>MAIS. DE RETRAITE DE L'ARBRESLE</t>
  </si>
  <si>
    <t>690781604</t>
  </si>
  <si>
    <t>EHPAD MA DEMEURE</t>
  </si>
  <si>
    <t>690041165</t>
  </si>
  <si>
    <t>ASSOC. MA DEMEURE, PHILOMENE MAGNIN</t>
  </si>
  <si>
    <t>690802376</t>
  </si>
  <si>
    <t>EHPAD LES CRISTALLINES</t>
  </si>
  <si>
    <t>690802715</t>
  </si>
  <si>
    <t>GROUPE ACPPA</t>
  </si>
  <si>
    <t>690794730</t>
  </si>
  <si>
    <t>EHPAD LES QUATRE FONTAINES</t>
  </si>
  <si>
    <t>690050869</t>
  </si>
  <si>
    <t>OMERIS RESEAU FRANCE</t>
  </si>
  <si>
    <t>690031737</t>
  </si>
  <si>
    <t>EHPAD RESIDENCE DES CANUTS</t>
  </si>
  <si>
    <t>690010509</t>
  </si>
  <si>
    <t>EHPAD THERESE COUDERC</t>
  </si>
  <si>
    <t>690010459</t>
  </si>
  <si>
    <t>ASSO. LES AMIS DU CENACLE DE LYON</t>
  </si>
  <si>
    <t>690785662</t>
  </si>
  <si>
    <t>EHPAD LOUISE-THERESE</t>
  </si>
  <si>
    <t>690793195</t>
  </si>
  <si>
    <t>ITINOVA</t>
  </si>
  <si>
    <t>690802756</t>
  </si>
  <si>
    <t>EHPAD LA DIMERIE</t>
  </si>
  <si>
    <t>690802749</t>
  </si>
  <si>
    <t>CCAS CHAPONOST</t>
  </si>
  <si>
    <t>690802368</t>
  </si>
  <si>
    <t>EHPAD SAINT-LAURENT</t>
  </si>
  <si>
    <t>690802350</t>
  </si>
  <si>
    <t>RESID. THERAP. SAINT-LAURENT</t>
  </si>
  <si>
    <t>690012968</t>
  </si>
  <si>
    <t>EHPAD MARIUS BERTRAND</t>
  </si>
  <si>
    <t>690794557</t>
  </si>
  <si>
    <t>CCAS LYON</t>
  </si>
  <si>
    <t>690025069</t>
  </si>
  <si>
    <t>EHPAD ELOISE</t>
  </si>
  <si>
    <t>690029509</t>
  </si>
  <si>
    <t>SAS EMERA VILLEURBANNE</t>
  </si>
  <si>
    <t>690801840</t>
  </si>
  <si>
    <t>EHPAD RESIDENCE DU CHAMP DE COURSES</t>
  </si>
  <si>
    <t>750058984</t>
  </si>
  <si>
    <t>SARL SOGECOM</t>
  </si>
  <si>
    <t>690801451</t>
  </si>
  <si>
    <t>EHPAD LES EMERAUDES</t>
  </si>
  <si>
    <t>690039888</t>
  </si>
  <si>
    <t>AGEPA LES ÉMERAUDES</t>
  </si>
  <si>
    <t>730786076</t>
  </si>
  <si>
    <t>EHPAD LES BLES D' OR</t>
  </si>
  <si>
    <t>730013331</t>
  </si>
  <si>
    <t>CCAS DE BARBERAZ</t>
  </si>
  <si>
    <t>740784509</t>
  </si>
  <si>
    <t>EHPAD RESIDENCE HEUREUSE</t>
  </si>
  <si>
    <t>740009485</t>
  </si>
  <si>
    <t>CIAS DU GRAND ANNECY</t>
  </si>
  <si>
    <t>740785134</t>
  </si>
  <si>
    <t>EHPAD PETERSCHMITT</t>
  </si>
  <si>
    <t>740790258</t>
  </si>
  <si>
    <t>CH ALPES LEMAN</t>
  </si>
  <si>
    <t>740012125</t>
  </si>
  <si>
    <t>EHPAD LA LUMIERE DU LAC</t>
  </si>
  <si>
    <t>740790381</t>
  </si>
  <si>
    <t>CHI LES HOPITAUX DU LEMAN</t>
  </si>
  <si>
    <t>740012299</t>
  </si>
  <si>
    <t>EHPAD MDF DU GENEVOIS</t>
  </si>
  <si>
    <t>740013420</t>
  </si>
  <si>
    <t>SAS MAISON DE FAMILLE DU GENEVOIS</t>
  </si>
  <si>
    <t>N° DS</t>
  </si>
  <si>
    <t>010786135 EHPAD "LA MAISON BOUCHACOURT"</t>
  </si>
  <si>
    <t>010786143 EHPAD  DE MEXIMIEUX SITES LA ROSE D'OR</t>
  </si>
  <si>
    <t>010788438 EHPAD PLEIN SOLEIL LHUIS</t>
  </si>
  <si>
    <t>010788669 EHPAD RESIDENCE CLAIRES FONTAINES</t>
  </si>
  <si>
    <t>010788743 EHPAD LA PERGOLA BOURG-EN-BRESSE</t>
  </si>
  <si>
    <t>_74</t>
  </si>
  <si>
    <t>_73</t>
  </si>
  <si>
    <t>_69</t>
  </si>
  <si>
    <t>_63</t>
  </si>
  <si>
    <t>_43</t>
  </si>
  <si>
    <t>_42</t>
  </si>
  <si>
    <t>_38</t>
  </si>
  <si>
    <t>_26</t>
  </si>
  <si>
    <t>_15</t>
  </si>
  <si>
    <t>_07</t>
  </si>
  <si>
    <t>_03</t>
  </si>
  <si>
    <t>_01</t>
  </si>
  <si>
    <t>Oui</t>
  </si>
  <si>
    <t>Non</t>
  </si>
  <si>
    <t>Décès</t>
  </si>
  <si>
    <t>Abandon du suivi (autre que décès)</t>
  </si>
  <si>
    <t xml:space="preserve">Déménagement </t>
  </si>
  <si>
    <t>Autres</t>
  </si>
  <si>
    <t>Décès du bénéficiaire</t>
  </si>
  <si>
    <t>Date d'entrée dans la structure
(JJ/MM/AAAA)</t>
  </si>
  <si>
    <t>Abandon</t>
  </si>
  <si>
    <t>Déménagement</t>
  </si>
  <si>
    <t>En structure</t>
  </si>
  <si>
    <t>A domicile</t>
  </si>
  <si>
    <t>EVALUATION 6 MOIS APRES LA MISE EN PLACE DE L'ACTION DE PREVENTION</t>
  </si>
  <si>
    <t>12 MOIS APRES LA MISE EN PLACE DE L'ACTION DE PREVENTION</t>
  </si>
  <si>
    <t>EVALUATION AVANT LA MISE EN PLACE DE L'ACTION DE PREVENTION</t>
  </si>
  <si>
    <t>Si OUI, 
Date de sortie (JJ/MM/AAAA)</t>
  </si>
  <si>
    <t>Thématique</t>
  </si>
  <si>
    <t>Chutes</t>
  </si>
  <si>
    <t>Actions collectives décloisonnement EHPAD</t>
  </si>
  <si>
    <t>Dépression, suicide, syndrome glissement</t>
  </si>
  <si>
    <t>Activité physique adaptée</t>
  </si>
  <si>
    <t>Dénutrition</t>
  </si>
  <si>
    <t>Santé buccodentaire</t>
  </si>
  <si>
    <t>Iatrogénie médicamenteuse</t>
  </si>
  <si>
    <t>Douleur</t>
  </si>
  <si>
    <t>Perte autonomie, évaluation gériatrique</t>
  </si>
  <si>
    <t>BENEFICIAIRES</t>
  </si>
  <si>
    <t>Pied droit</t>
  </si>
  <si>
    <t>Pied gauche</t>
  </si>
  <si>
    <t>Cotation test unipodal</t>
  </si>
  <si>
    <t>Durée en seconde</t>
  </si>
  <si>
    <t>Supérieur ou égal à 30 secondes</t>
  </si>
  <si>
    <t>Entre 5 et 29 secondes</t>
  </si>
  <si>
    <t>Inférieur ou égal à 5 seconde</t>
  </si>
  <si>
    <t>Risque fort</t>
  </si>
  <si>
    <t>Risque normal</t>
  </si>
  <si>
    <t>Risque faible</t>
  </si>
  <si>
    <t>Score test unipodal</t>
  </si>
  <si>
    <t>Non évalué</t>
  </si>
  <si>
    <t>-</t>
  </si>
  <si>
    <t>Cotation TUG</t>
  </si>
  <si>
    <t>Normal</t>
  </si>
  <si>
    <t>Marqueur de fragilité</t>
  </si>
  <si>
    <t>Inférieur ou égal à 10 secondes</t>
  </si>
  <si>
    <t>Entre 11 et 19 secondes</t>
  </si>
  <si>
    <t>Supérieur ou égal à 20 secondes</t>
  </si>
  <si>
    <t>Score TUG</t>
  </si>
  <si>
    <t>Risque élevé</t>
  </si>
  <si>
    <t>Sexe</t>
  </si>
  <si>
    <t>Non déclaré</t>
  </si>
  <si>
    <t xml:space="preserve">Echelle Visuelle Analogique (EVA) </t>
  </si>
  <si>
    <t>Echelle Numérique (EN)</t>
  </si>
  <si>
    <t>Autre échelle</t>
  </si>
  <si>
    <t>Pas de douleur</t>
  </si>
  <si>
    <t>Douleur faible</t>
  </si>
  <si>
    <t>Douleur modérée</t>
  </si>
  <si>
    <t>Douleur intense</t>
  </si>
  <si>
    <t>Douleur insupportable</t>
  </si>
  <si>
    <t>ALGOPLUS</t>
  </si>
  <si>
    <t>DOLOPLUS</t>
  </si>
  <si>
    <t>Echelle Comportementale de la douleur pour Personne Agée (ECPA)</t>
  </si>
  <si>
    <t>Prise en charge de la douleur</t>
  </si>
  <si>
    <t>Non prise en charge de la douleur</t>
  </si>
  <si>
    <t>Les deux</t>
  </si>
  <si>
    <t>Hétéroévaluation seulement</t>
  </si>
  <si>
    <t>Autoévaluation seulement</t>
  </si>
  <si>
    <t>Si OUI, Date du test MMS (JJ/MM/AAAA)</t>
  </si>
  <si>
    <t>Score du test MMS</t>
  </si>
  <si>
    <t>Test GDS30</t>
  </si>
  <si>
    <t>Test de Cornell</t>
  </si>
  <si>
    <t xml:space="preserve">Score obtenu au test </t>
  </si>
  <si>
    <t xml:space="preserve"> Date du test (JJ/MM/AAAA)</t>
  </si>
  <si>
    <t>Nb Bénéficiaires</t>
  </si>
  <si>
    <t>Thème</t>
  </si>
  <si>
    <t>Masculin</t>
  </si>
  <si>
    <t>Féminin</t>
  </si>
  <si>
    <t>Les bénéficiaires</t>
  </si>
  <si>
    <t> %</t>
  </si>
  <si>
    <t>Nb</t>
  </si>
  <si>
    <t>Moins de 80 ans</t>
  </si>
  <si>
    <t>Entre 85 et 89 ans</t>
  </si>
  <si>
    <t>Entre 80 et 84 ans</t>
  </si>
  <si>
    <t>90 ans et plus</t>
  </si>
  <si>
    <t xml:space="preserve">Personnes bénéficiaires entrées dans la structure pendant l'action </t>
  </si>
  <si>
    <t xml:space="preserve">Personnes bénéficiaires sorties en cours d’action (n’ayant pas mené l’action à son terme) </t>
  </si>
  <si>
    <t xml:space="preserve">Résultats </t>
  </si>
  <si>
    <t>Test unipodal fin action 12 mois</t>
  </si>
  <si>
    <t>Test unipodal à 6 mois</t>
  </si>
  <si>
    <t>T0</t>
  </si>
  <si>
    <t>T 6mois</t>
  </si>
  <si>
    <t>T 12  mois</t>
  </si>
  <si>
    <t>Effectifs de personnes testées</t>
  </si>
  <si>
    <t>CATEGORIE</t>
  </si>
  <si>
    <t>COMMUNE</t>
  </si>
  <si>
    <t>SAINT LAURENT SUR SAONE</t>
  </si>
  <si>
    <t>BOURG EN BRESSE</t>
  </si>
  <si>
    <t>LHUIS</t>
  </si>
  <si>
    <t>MEXIMIEUX</t>
  </si>
  <si>
    <t>SAINT VULBAS</t>
  </si>
  <si>
    <t>COSNE D ALLIER</t>
  </si>
  <si>
    <t>SAINT POURCAIN SUR SIOULE</t>
  </si>
  <si>
    <t>EBREUIL</t>
  </si>
  <si>
    <t>SAINT GERAND LE PUY</t>
  </si>
  <si>
    <t>VENDAT</t>
  </si>
  <si>
    <t>LAPALISSE</t>
  </si>
  <si>
    <t>VERNOUX EN VIVARAIS</t>
  </si>
  <si>
    <t>AUBENAS</t>
  </si>
  <si>
    <t>LE POUZIN</t>
  </si>
  <si>
    <t>AURILLAC</t>
  </si>
  <si>
    <t>TOURNON SUR RHONE</t>
  </si>
  <si>
    <t>LAROQUEBROU</t>
  </si>
  <si>
    <t>SAINT URCIZE</t>
  </si>
  <si>
    <t>LIVRON SUR DROME</t>
  </si>
  <si>
    <t>PIERRELATTE</t>
  </si>
  <si>
    <t>LORIOL SUR DROME</t>
  </si>
  <si>
    <t>SAINT SORLIN EN VALLOIRE</t>
  </si>
  <si>
    <t>NYONS</t>
  </si>
  <si>
    <t>VALENCE</t>
  </si>
  <si>
    <t>MONTBONNOT SAINT MARTIN</t>
  </si>
  <si>
    <t>CREMIEU</t>
  </si>
  <si>
    <t>SAINT CHAMOND</t>
  </si>
  <si>
    <t>RIVE DE GIER</t>
  </si>
  <si>
    <t>CHARLIEU</t>
  </si>
  <si>
    <t>ANDREZIEUX BOUTHEON</t>
  </si>
  <si>
    <t>MABLY</t>
  </si>
  <si>
    <t>SAINT ETIENNE</t>
  </si>
  <si>
    <t>FEURS</t>
  </si>
  <si>
    <t>SAINT PAULIEN</t>
  </si>
  <si>
    <t>CAYRES</t>
  </si>
  <si>
    <t>CRAPONNE SUR ARZON</t>
  </si>
  <si>
    <t>LE PUY EN VELAY</t>
  </si>
  <si>
    <t>TENCE</t>
  </si>
  <si>
    <t>CLERMONT FERRAND</t>
  </si>
  <si>
    <t>CHAMPEIX</t>
  </si>
  <si>
    <t>ISSOIRE</t>
  </si>
  <si>
    <t>AIGUEPERSE</t>
  </si>
  <si>
    <t>CHATEL GUYON</t>
  </si>
  <si>
    <t>BILLOM</t>
  </si>
  <si>
    <t>VIC LE COMTE</t>
  </si>
  <si>
    <t>COURPIERE</t>
  </si>
  <si>
    <t>SAINT GERMAIN L HERM</t>
  </si>
  <si>
    <t>SAUXILLANGES</t>
  </si>
  <si>
    <t>GREZIEU LA VARENNE</t>
  </si>
  <si>
    <t>POLLIONNAY</t>
  </si>
  <si>
    <t>LYON 4E ARRONDISSEMENT</t>
  </si>
  <si>
    <t>VAUGNERAY</t>
  </si>
  <si>
    <t>SAINT GERMAIN NUELLES</t>
  </si>
  <si>
    <t>LYON 3E ARRONDISSEMENT</t>
  </si>
  <si>
    <t>SAINT BONNET DE MURE</t>
  </si>
  <si>
    <t>CALUIRE ET CUIRE</t>
  </si>
  <si>
    <t>LYON 5E ARRONDISSEMENT</t>
  </si>
  <si>
    <t>ECULLY</t>
  </si>
  <si>
    <t>CHAPONOST</t>
  </si>
  <si>
    <t>LENTILLY</t>
  </si>
  <si>
    <t>VILLEURBANNE</t>
  </si>
  <si>
    <t>LA TOUR DE SALVAGNY</t>
  </si>
  <si>
    <t>SAINT BALDOPH</t>
  </si>
  <si>
    <t>ANNECY</t>
  </si>
  <si>
    <t>BONNEVILLE</t>
  </si>
  <si>
    <t>THONON LES BAINS</t>
  </si>
  <si>
    <t>COLLONGES SOUS SALEVE</t>
  </si>
  <si>
    <t xml:space="preserve">Nombre de participation à des  réunions de pilotage du projet avec le porteur et/ou les autres établissements participants à l'action? </t>
  </si>
  <si>
    <t>Avez-vous participé à des réunions de pilotage du projet avec le porteur et/ou les autres établissements participants  (OUI/NON)</t>
  </si>
  <si>
    <t>Avez-vous organisé des réunions de coordination des intervenants sur l'action en interne à votre établissement (OUI/NON)</t>
  </si>
  <si>
    <t>Nombre de réunions de coordination des intervenants organisées en interne</t>
  </si>
  <si>
    <t>Ain</t>
  </si>
  <si>
    <t>Allier</t>
  </si>
  <si>
    <t>Ardèche</t>
  </si>
  <si>
    <t>Haute_Loire</t>
  </si>
  <si>
    <t>Drôme</t>
  </si>
  <si>
    <t>Isère</t>
  </si>
  <si>
    <t>Loire</t>
  </si>
  <si>
    <t>Cantal</t>
  </si>
  <si>
    <t>Puy_de_Dôme</t>
  </si>
  <si>
    <t>Rhône</t>
  </si>
  <si>
    <t>Savoie</t>
  </si>
  <si>
    <t>Haute_Savoie</t>
  </si>
  <si>
    <t>Hospitalisation</t>
  </si>
  <si>
    <t>Absence d'un syndrome dépressif</t>
  </si>
  <si>
    <t>Présence d'un syndrome dépressif</t>
  </si>
  <si>
    <t>Thematique</t>
  </si>
  <si>
    <t>FINESS_ET</t>
  </si>
  <si>
    <t>Beneficiaire</t>
  </si>
  <si>
    <t xml:space="preserve">Age 
</t>
  </si>
  <si>
    <t>Lieu_de_vie</t>
  </si>
  <si>
    <t>Entrée</t>
  </si>
  <si>
    <t>Sorties</t>
  </si>
  <si>
    <t>Motif_sortie</t>
  </si>
  <si>
    <t>MMS_T0</t>
  </si>
  <si>
    <t>Type_eval_T0</t>
  </si>
  <si>
    <t>R_eval_T0</t>
  </si>
  <si>
    <t>MMS_T6m</t>
  </si>
  <si>
    <t>Type_eval_T6m</t>
  </si>
  <si>
    <t>R_eval_T6m</t>
  </si>
  <si>
    <t>MMS_T12m</t>
  </si>
  <si>
    <t>Type_eval_T12m</t>
  </si>
  <si>
    <t>R_eval_T12m</t>
  </si>
  <si>
    <t>Nb bénéficiaires ayant  eu un test MMS</t>
  </si>
  <si>
    <t>Nb bénéficiaires ayant  eu un test GDS 30</t>
  </si>
  <si>
    <t>Nb bénéficiaires ayant  eu un test Cornell</t>
  </si>
  <si>
    <t>Bilan des tests de syndrome dépressif</t>
  </si>
  <si>
    <t xml:space="preserve">Thématique de l'action
</t>
  </si>
  <si>
    <t xml:space="preserve">Lieu de vie de la personne 
(En structure /à domicile)
</t>
  </si>
  <si>
    <t xml:space="preserve">Personnes bénéficiaires entrées dans la structure pendant l'action (durée évaluation inférieure à 12 mois) 
(OUI/NON)
</t>
  </si>
  <si>
    <t xml:space="preserve">Personnes bénéficiaires sorties en cours d’action (n’ayant pas mené l’action à son terme) (OUI/NON)
 </t>
  </si>
  <si>
    <t xml:space="preserve">Si OUI, Motif de sortie (décès, déménagement…) </t>
  </si>
  <si>
    <t xml:space="preserve">Test MMS effectué (OUI/NON)
</t>
  </si>
  <si>
    <t xml:space="preserve">Test d'évaluation dépression pratiqué (GDS 30 / Test Cornell)
</t>
  </si>
  <si>
    <t xml:space="preserve">Résutats 
Absence ou présence de syndrome dépressif
</t>
  </si>
  <si>
    <t xml:space="preserve">Clé_Ano_Beneficiaire
</t>
  </si>
  <si>
    <t xml:space="preserve">FINESS_ET
</t>
  </si>
  <si>
    <r>
      <t xml:space="preserve">N° département </t>
    </r>
    <r>
      <rPr>
        <sz val="11"/>
        <color rgb="FFFF0000"/>
        <rFont val="Calibri"/>
        <family val="2"/>
        <scheme val="minor"/>
      </rPr>
      <t>(menu déroulant)</t>
    </r>
  </si>
  <si>
    <r>
      <t>Raison sociale ET</t>
    </r>
    <r>
      <rPr>
        <sz val="11"/>
        <color rgb="FFFF0000"/>
        <rFont val="Calibri"/>
        <family val="2"/>
        <scheme val="minor"/>
      </rPr>
      <t xml:space="preserve"> (menu déroulant)</t>
    </r>
  </si>
  <si>
    <r>
      <t xml:space="preserve">N°FINESS ET </t>
    </r>
    <r>
      <rPr>
        <i/>
        <sz val="11"/>
        <color theme="8"/>
        <rFont val="Calibri"/>
        <family val="2"/>
        <scheme val="minor"/>
      </rPr>
      <t>(saisie automatique)</t>
    </r>
  </si>
  <si>
    <r>
      <t xml:space="preserve">Catégorie d'établissement (EHPAD ou Autre)
</t>
    </r>
    <r>
      <rPr>
        <i/>
        <sz val="11"/>
        <color theme="8"/>
        <rFont val="Calibri"/>
        <family val="2"/>
        <scheme val="minor"/>
      </rPr>
      <t xml:space="preserve"> (saisie automatique)</t>
    </r>
  </si>
  <si>
    <r>
      <t xml:space="preserve">Nom commune  </t>
    </r>
    <r>
      <rPr>
        <i/>
        <sz val="11"/>
        <color theme="8"/>
        <rFont val="Calibri"/>
        <family val="2"/>
        <scheme val="minor"/>
      </rPr>
      <t>(saisie automatique)</t>
    </r>
  </si>
  <si>
    <t>1ère date de début de projet dans l'un des établissement participant</t>
  </si>
  <si>
    <t>Process de coordination du projet en tant que porteur</t>
  </si>
  <si>
    <t>Si oui combien de réunions de pilotage pendant la durée du projet</t>
  </si>
  <si>
    <r>
      <t xml:space="preserve">Nb d'établissement (y compris le porteur si c'est le cas) participant au projet 
</t>
    </r>
    <r>
      <rPr>
        <b/>
        <sz val="11"/>
        <color rgb="FFFF0000"/>
        <rFont val="Calibri"/>
        <family val="2"/>
        <scheme val="minor"/>
      </rPr>
      <t>(cellule calculée)</t>
    </r>
  </si>
  <si>
    <r>
      <t xml:space="preserve">Les Professionnels de santé impliqués dans l'action (ETP)
</t>
    </r>
    <r>
      <rPr>
        <b/>
        <u/>
        <sz val="11"/>
        <color rgb="FFFF0000"/>
        <rFont val="Calibri"/>
        <family val="2"/>
        <scheme val="minor"/>
      </rPr>
      <t xml:space="preserve"> (agrégat des données de tous les établissements participants à l'action - calcul automatique)  </t>
    </r>
  </si>
  <si>
    <r>
      <t xml:space="preserve">Process de mise en place de l'action
</t>
    </r>
    <r>
      <rPr>
        <b/>
        <u/>
        <sz val="11"/>
        <color rgb="FFFF0000"/>
        <rFont val="Calibri"/>
        <family val="2"/>
        <scheme val="minor"/>
      </rPr>
      <t xml:space="preserve"> (agrégat des données de tous les établissements participants à l'action - calcul automatique)  </t>
    </r>
  </si>
  <si>
    <t xml:space="preserve">Nb d'établissements participants  où il y a eu l'Intervention d’un prestataire extérieur spécifiquement pour l’action </t>
  </si>
  <si>
    <t>Etablissement 1</t>
  </si>
  <si>
    <t>Etablissement 2</t>
  </si>
  <si>
    <t>Etablissement 3</t>
  </si>
  <si>
    <t>Etablissement 4</t>
  </si>
  <si>
    <t>Etablissement 5</t>
  </si>
  <si>
    <t>Etablissement 6</t>
  </si>
  <si>
    <t>Etablissement 7</t>
  </si>
  <si>
    <t>Etablissement 8</t>
  </si>
  <si>
    <t>Etablissement 9</t>
  </si>
  <si>
    <t>Etablissement 10</t>
  </si>
  <si>
    <t>Mise en place de l'action</t>
  </si>
  <si>
    <r>
      <t xml:space="preserve">Les Professionnels de santé </t>
    </r>
    <r>
      <rPr>
        <b/>
        <u/>
        <sz val="12"/>
        <color theme="0"/>
        <rFont val="Calibri"/>
        <family val="2"/>
        <scheme val="minor"/>
      </rPr>
      <t>impliqués</t>
    </r>
    <r>
      <rPr>
        <b/>
        <sz val="12"/>
        <color theme="0"/>
        <rFont val="Calibri"/>
        <family val="2"/>
        <scheme val="minor"/>
      </rPr>
      <t xml:space="preserve"> dans l'action (ETP)</t>
    </r>
  </si>
  <si>
    <t xml:space="preserve"> 01</t>
  </si>
  <si>
    <t xml:space="preserve"> 03</t>
  </si>
  <si>
    <t xml:space="preserve"> 07</t>
  </si>
  <si>
    <t xml:space="preserve"> 15</t>
  </si>
  <si>
    <t xml:space="preserve"> 26</t>
  </si>
  <si>
    <t xml:space="preserve"> 38</t>
  </si>
  <si>
    <t xml:space="preserve"> 42</t>
  </si>
  <si>
    <t xml:space="preserve"> 43</t>
  </si>
  <si>
    <t xml:space="preserve"> 63</t>
  </si>
  <si>
    <t xml:space="preserve"> 69</t>
  </si>
  <si>
    <t xml:space="preserve"> 73</t>
  </si>
  <si>
    <t xml:space="preserve"> 74</t>
  </si>
  <si>
    <t>Informations d'aide au remplissage de ce fichier</t>
  </si>
  <si>
    <t>L'ensemble des informations d'aide au remplissage plus détaillées sont disponibles dans le fichier mis à disposition "Lisez-moi.docx"</t>
  </si>
  <si>
    <t>Par principe dans ce fichier,pour les cellules comportant des menu déroulant cela sera signalé en entête de colonne ou de ligne.</t>
  </si>
  <si>
    <t xml:space="preserve">Les cellules au remplissage automatiques sont signalées par une trame grisée . Veuillez ne pas supprimer les formules </t>
  </si>
  <si>
    <t>L’onglet spécifique intitulé« Fiche ID Porteur Projet » permet de saisir les données d'identification du porteur du projet. Il faut sélectionner le département en premier (menu déroulant) pour que la liste des raisons sociales des porteurs de ce département soit mise à jour (menu déroulant). Lors de la selection de la raison sociale, le numéro FINESS, la commune et la catégorie devrait se compléter automatiquement</t>
  </si>
  <si>
    <t>L’intégration dans les onglets Base_ID_Etab et BDD_final_projet  ll est à faire par un simple copier/coller valeur des données  des données des onglets « Fiche_ID_ET »  et  « BDD_ET » du fichier anonymisé transmis par les établissements</t>
  </si>
  <si>
    <t>Par défaut, la grille "BDD_final_projet" est paramétrée pour l’enregistrement de 1 000 bénéficiaires différents si ce seuil n’est pas suffisant, veuillez contacter la direction de l’autonomie de l’ARS par mail pour que les paramètres soient modifiés. 
Par défaut, la grille "Base_ID_Etab" est paramétrée pour un maximum de 17 établissements participants, si ce seuil n’est pas suffisant, veuillez contacter la direction de l’autonomie par mail pour que les paramètres soient modifiés.</t>
  </si>
  <si>
    <t>Le dernier onglet « Synthèse_ET_Thématique » propose un premier traitement statistique des résultats de l’action au niveau du porteur de projet</t>
  </si>
  <si>
    <t xml:space="preserve">Sélectionner le département en premier pour que la liste des porteurs de projet du département soit mise à jour </t>
  </si>
  <si>
    <r>
      <t xml:space="preserve">L'établissement porteur a-t-il conduit l'action au sein de son établissement en plus de la coordination? </t>
    </r>
    <r>
      <rPr>
        <sz val="11"/>
        <color rgb="FFFF0000"/>
        <rFont val="Calibri"/>
        <family val="2"/>
        <scheme val="minor"/>
      </rPr>
      <t>Oui/Non menu déroulant</t>
    </r>
  </si>
  <si>
    <r>
      <t xml:space="preserve">En tant que établissement porteur du projet avez-vous mis en place une ou des réunions de pilotage du projet avec le ou les autres établissements participants ? 
</t>
    </r>
    <r>
      <rPr>
        <sz val="11"/>
        <color rgb="FFFF0000"/>
        <rFont val="Calibri"/>
        <family val="2"/>
        <scheme val="minor"/>
      </rPr>
      <t>Oui/Non menu déroulant</t>
    </r>
  </si>
  <si>
    <t>Nombre de Médecins (cellule calculée)</t>
  </si>
  <si>
    <t>Nombre d'IDE (cellule calculée)</t>
  </si>
  <si>
    <t>Nombre d'Aides-Soignants (cellule calculée)</t>
  </si>
  <si>
    <t>Nombre d'Aides Médico-Psychologiques (cellule calculée)</t>
  </si>
  <si>
    <t>Nombre de Kinésithérapeutes (cellule calculée)</t>
  </si>
  <si>
    <t>Nombre de Rééducateurs APA (cellule calculée)</t>
  </si>
  <si>
    <t>Nombre d'Ergothérapeutes (cellule calculée)</t>
  </si>
  <si>
    <t>Nombre de Diététicien(ne)s (cellule calculée)</t>
  </si>
  <si>
    <t>Nombre de Psychologues (cellule calculée)</t>
  </si>
  <si>
    <t>Nombre de Psychomotricien(ne)s (cellule calculée)</t>
  </si>
  <si>
    <t>Fiche ID PORTEUR du projet de l'action de prévention Dépression, suicide, syndrome glissement</t>
  </si>
  <si>
    <t>SYNTHESE Porteur de projet</t>
  </si>
  <si>
    <t>Acc. Personnes Âgées</t>
  </si>
  <si>
    <t>Acc temporaire PA</t>
  </si>
  <si>
    <t>P.A.S.A.</t>
  </si>
  <si>
    <t>U.H.R.</t>
  </si>
  <si>
    <t>Soins à Domicile</t>
  </si>
  <si>
    <t>Act.Soins.Accomp.Réh</t>
  </si>
  <si>
    <t>Année</t>
  </si>
  <si>
    <t>ej-nofinessej ouvertes</t>
  </si>
  <si>
    <t>ej-raison sociale</t>
  </si>
  <si>
    <t>ej-statut code</t>
  </si>
  <si>
    <t>ej-statut libellé</t>
  </si>
  <si>
    <t>et-nofinesset ouverts</t>
  </si>
  <si>
    <t>et-raison sociale</t>
  </si>
  <si>
    <t>et-categ code</t>
  </si>
  <si>
    <t>et-categ libellé</t>
  </si>
  <si>
    <t>et-nature de l'établissement</t>
  </si>
  <si>
    <t>et-m.f.t. code</t>
  </si>
  <si>
    <t>et-m.f.t. libellé</t>
  </si>
  <si>
    <t>et-département code</t>
  </si>
  <si>
    <t>et-commune code - 5 caractères</t>
  </si>
  <si>
    <t>et-commune libellé</t>
  </si>
  <si>
    <t>Héberg. Comp. Inter.</t>
  </si>
  <si>
    <t>Accueil de Jour</t>
  </si>
  <si>
    <t>Milieu ordinaire</t>
  </si>
  <si>
    <t>010000339</t>
  </si>
  <si>
    <t>RESIDENCE FONTELUNE</t>
  </si>
  <si>
    <t>Etb.Social Communal</t>
  </si>
  <si>
    <t>010006401</t>
  </si>
  <si>
    <t>SSIAD EHPAD FONTELUNE</t>
  </si>
  <si>
    <t>S.S.I.A.D.</t>
  </si>
  <si>
    <t>G</t>
  </si>
  <si>
    <t>Tarif AM - SSIAD</t>
  </si>
  <si>
    <t>01</t>
  </si>
  <si>
    <t>01004</t>
  </si>
  <si>
    <t>AMBERIEU EN BUGEY</t>
  </si>
  <si>
    <t>010780906</t>
  </si>
  <si>
    <t>EHPAD RESIDENCE FONTELUNE AMBERIEU</t>
  </si>
  <si>
    <t>ARS TG HAS PUI</t>
  </si>
  <si>
    <t>920032380</t>
  </si>
  <si>
    <t>SAS RESIDENCE L'AMBARROISE</t>
  </si>
  <si>
    <t>SAS</t>
  </si>
  <si>
    <t>010002228</t>
  </si>
  <si>
    <t>EHPAD L'AMBARROISE AMBERIEU</t>
  </si>
  <si>
    <t>B</t>
  </si>
  <si>
    <t>ARS TP nHAS nPUI</t>
  </si>
  <si>
    <t>920035466</t>
  </si>
  <si>
    <t>SARL VILLA CHARLOTTE</t>
  </si>
  <si>
    <t>S.A.R.L.</t>
  </si>
  <si>
    <t>010789899</t>
  </si>
  <si>
    <t>EHPAD VILLA CHARLOTTE ARBENT</t>
  </si>
  <si>
    <t>ARS TG nHAS nPUI</t>
  </si>
  <si>
    <t>01014</t>
  </si>
  <si>
    <t>ARBENT</t>
  </si>
  <si>
    <t>010012532</t>
  </si>
  <si>
    <t>FEDERATION ADMR DE L AIN</t>
  </si>
  <si>
    <t>Ass.L.1901 non R.U.P</t>
  </si>
  <si>
    <t>010788891</t>
  </si>
  <si>
    <t>SSIAD ARTEMARE</t>
  </si>
  <si>
    <t>01022</t>
  </si>
  <si>
    <t>ARTEMARE</t>
  </si>
  <si>
    <t>010790368</t>
  </si>
  <si>
    <t>ASS MAINTIEN CADRE VIE PA EN PERTE AUT</t>
  </si>
  <si>
    <t>010001246</t>
  </si>
  <si>
    <t>MARPA DE BAGE-LA-VILLE</t>
  </si>
  <si>
    <t>Résidences autonomie</t>
  </si>
  <si>
    <t>Tarif libre</t>
  </si>
  <si>
    <t>01025</t>
  </si>
  <si>
    <t>BAGE DOMMARTIN</t>
  </si>
  <si>
    <t>010790376</t>
  </si>
  <si>
    <t>MARPA DE DOMMARTIN</t>
  </si>
  <si>
    <t>010000347</t>
  </si>
  <si>
    <t>RESIDENCE D'URFE</t>
  </si>
  <si>
    <t>010780914</t>
  </si>
  <si>
    <t>EHPAD RESIDENCE D'URFE BAGE LE CHATEL</t>
  </si>
  <si>
    <t>ARS TG HAS nPUI</t>
  </si>
  <si>
    <t>01026</t>
  </si>
  <si>
    <t>BAGE LE CHATEL</t>
  </si>
  <si>
    <t>010003309</t>
  </si>
  <si>
    <t>MAIRIE DE BELLIGNAT</t>
  </si>
  <si>
    <t>Commune</t>
  </si>
  <si>
    <t>010003358</t>
  </si>
  <si>
    <t>RESIDENCE DALLEX ALLOMBERT</t>
  </si>
  <si>
    <t>01031</t>
  </si>
  <si>
    <t>BELLIGNAT</t>
  </si>
  <si>
    <t>130029838</t>
  </si>
  <si>
    <t>SGMR</t>
  </si>
  <si>
    <t>010785822</t>
  </si>
  <si>
    <t>EHPAD LES OPALINES BELIGNEUX</t>
  </si>
  <si>
    <t>01032</t>
  </si>
  <si>
    <t>BELIGNEUX</t>
  </si>
  <si>
    <t>010787109</t>
  </si>
  <si>
    <t>MUTUALITE FRANCAISE AIN SSAM</t>
  </si>
  <si>
    <t>Société Mutualiste</t>
  </si>
  <si>
    <t>010788214</t>
  </si>
  <si>
    <t>SSIAD BELLEGARDE-SUR-VALSERINE</t>
  </si>
  <si>
    <t>01033</t>
  </si>
  <si>
    <t>VALSERHONE</t>
  </si>
  <si>
    <t>010781045</t>
  </si>
  <si>
    <t>EHPAD SAINT VINCENT VALSERHONE</t>
  </si>
  <si>
    <t>ARS TP HAS nPUI</t>
  </si>
  <si>
    <t>750721334</t>
  </si>
  <si>
    <t>CROIX ROUGE FRANCAISE</t>
  </si>
  <si>
    <t>Ass.L.1901 R.U.P.</t>
  </si>
  <si>
    <t>010784130</t>
  </si>
  <si>
    <t>EHPAD CROIX ROUGE FRANCAISE</t>
  </si>
  <si>
    <t>010010981</t>
  </si>
  <si>
    <t>SAS SEMILLANCE</t>
  </si>
  <si>
    <t>010789188</t>
  </si>
  <si>
    <t>EHPAD DOLCEA JARDINS MEDICIS BELLEY</t>
  </si>
  <si>
    <t>01034</t>
  </si>
  <si>
    <t>BELLEY</t>
  </si>
  <si>
    <t>010780062</t>
  </si>
  <si>
    <t>CH BUGEY SUD</t>
  </si>
  <si>
    <t>Etb.Pub.Commun.Hosp.</t>
  </si>
  <si>
    <t>010786010</t>
  </si>
  <si>
    <t>EHPAD CH BUGEY SUD</t>
  </si>
  <si>
    <t>010785285</t>
  </si>
  <si>
    <t>SSIAD BELLEY</t>
  </si>
  <si>
    <t>010004398</t>
  </si>
  <si>
    <t>ACCUEIL DE JOUR BON REPOS BELLEY</t>
  </si>
  <si>
    <t>Ctre.de Jour P.A.</t>
  </si>
  <si>
    <t>ARS PCD mixte HAS</t>
  </si>
  <si>
    <t>010785673</t>
  </si>
  <si>
    <t>EHPAD BON REPOS BELLEY</t>
  </si>
  <si>
    <t>010011005</t>
  </si>
  <si>
    <t>CCAS BEYNOST</t>
  </si>
  <si>
    <t>C.C.A.S.</t>
  </si>
  <si>
    <t>010007268</t>
  </si>
  <si>
    <t>RESIDENCE GRANDE TERRE BEYNOST</t>
  </si>
  <si>
    <t>01043</t>
  </si>
  <si>
    <t>BEYNOST</t>
  </si>
  <si>
    <t>010000545</t>
  </si>
  <si>
    <t>ASS LE BON REPOS BOURG-EN-BRESSE</t>
  </si>
  <si>
    <t>010784239</t>
  </si>
  <si>
    <t>EHPAD BON REPOS BOURG-EN-BRESSE</t>
  </si>
  <si>
    <t>01053</t>
  </si>
  <si>
    <t>010000735</t>
  </si>
  <si>
    <t>ASS ADAPA BOURG-EN-BRESSE</t>
  </si>
  <si>
    <t>010011252</t>
  </si>
  <si>
    <t>SPASAD DE LA COTIERE</t>
  </si>
  <si>
    <t>S.P.A.S.A.D.</t>
  </si>
  <si>
    <t>Indéterminé</t>
  </si>
  <si>
    <t>010780054</t>
  </si>
  <si>
    <t>CH FLEYRIAT</t>
  </si>
  <si>
    <t>010784312</t>
  </si>
  <si>
    <t>EHPAD EMILE PELICAND</t>
  </si>
  <si>
    <t>010787091</t>
  </si>
  <si>
    <t>MAIRIE DE BOURG EN BRESSE</t>
  </si>
  <si>
    <t>010785863</t>
  </si>
  <si>
    <t>RESIDENCE J.BOLLARD</t>
  </si>
  <si>
    <t>010788495</t>
  </si>
  <si>
    <t>RESIDENCE  GUSTAVE MONNET</t>
  </si>
  <si>
    <t>010789907</t>
  </si>
  <si>
    <t>SARL LES PEUPLIERS</t>
  </si>
  <si>
    <t>010789915</t>
  </si>
  <si>
    <t>EHPAD LES PEUPLIERS BOURG-EN-BRESSE</t>
  </si>
  <si>
    <t>010789964</t>
  </si>
  <si>
    <t>EHPAD KORIAN JARDIN DE BROU</t>
  </si>
  <si>
    <t>010008811</t>
  </si>
  <si>
    <t>ASSOCIATION DE GESTION MARPA DE BRENOD</t>
  </si>
  <si>
    <t>010008829</t>
  </si>
  <si>
    <t>MARPA LES NARCISSES</t>
  </si>
  <si>
    <t>01060</t>
  </si>
  <si>
    <t>BRENOD</t>
  </si>
  <si>
    <t>010000354</t>
  </si>
  <si>
    <t>EHPAD L'ALBIZIA</t>
  </si>
  <si>
    <t>010780922</t>
  </si>
  <si>
    <t>EHPAD RESIDENCE L'ALBIZIA À CERDON</t>
  </si>
  <si>
    <t>01068</t>
  </si>
  <si>
    <t>CERDON</t>
  </si>
  <si>
    <t>010001154</t>
  </si>
  <si>
    <t>ASS RÉSIDENCECAMILLE CORNIER CEYZERIAT</t>
  </si>
  <si>
    <t>010789220</t>
  </si>
  <si>
    <t>EHPAD RESIDENCE CAMILLE CORNIER</t>
  </si>
  <si>
    <t>01072</t>
  </si>
  <si>
    <t>CEYZERIAT</t>
  </si>
  <si>
    <t>010787752</t>
  </si>
  <si>
    <t>SSIAD ADMR BUGEY AIN VEYLE</t>
  </si>
  <si>
    <t>010780104</t>
  </si>
  <si>
    <t>EHPAD DES MILLE ETANGS A CHALAMONT</t>
  </si>
  <si>
    <t>010786119</t>
  </si>
  <si>
    <t>01074</t>
  </si>
  <si>
    <t>CHALAMONT</t>
  </si>
  <si>
    <t>010789295</t>
  </si>
  <si>
    <t>SSIAD LES MILLE ETANGS</t>
  </si>
  <si>
    <t>010011013</t>
  </si>
  <si>
    <t>S A S LES CYCLAMENS</t>
  </si>
  <si>
    <t>010788768</t>
  </si>
  <si>
    <t>EHPAD LES CYCLAMENS CHALLEX</t>
  </si>
  <si>
    <t>01078</t>
  </si>
  <si>
    <t>CHALLEX</t>
  </si>
  <si>
    <t>010000362</t>
  </si>
  <si>
    <t>EHPAD FONDATION COSTAZ CHAMPAGNE</t>
  </si>
  <si>
    <t>010780930</t>
  </si>
  <si>
    <t>01079</t>
  </si>
  <si>
    <t>CHAMPAGNE EN VALROMEY</t>
  </si>
  <si>
    <t>010008688</t>
  </si>
  <si>
    <t>ASSOCIATION DE GESTION DE LA MARPA</t>
  </si>
  <si>
    <t>010008696</t>
  </si>
  <si>
    <t>MARPA LES CARLINES</t>
  </si>
  <si>
    <t>Pdt Département</t>
  </si>
  <si>
    <t>01081</t>
  </si>
  <si>
    <t>CHAMPFROMIER</t>
  </si>
  <si>
    <t>010010783</t>
  </si>
  <si>
    <t>ADMR BRESSE DOMBES</t>
  </si>
  <si>
    <t>010011260</t>
  </si>
  <si>
    <t>SPASAD BRESSE DOMBES</t>
  </si>
  <si>
    <t>01093</t>
  </si>
  <si>
    <t>CHATILLON SUR CHALARONNE</t>
  </si>
  <si>
    <t>010789790</t>
  </si>
  <si>
    <t>SSIAD BRESSE-DOMBES</t>
  </si>
  <si>
    <t>010780948</t>
  </si>
  <si>
    <t>MAISON DE RETRAITE LA MONTAGNE</t>
  </si>
  <si>
    <t>010788024</t>
  </si>
  <si>
    <t>EHPAD PUBLIC LA MONTAGNE CHATILLON</t>
  </si>
  <si>
    <t>010000388</t>
  </si>
  <si>
    <t>MAISON DE RETRAITE DE COLIGNY</t>
  </si>
  <si>
    <t>010780955</t>
  </si>
  <si>
    <t>EHPAD RESIDENCE LA JONQUILLERE</t>
  </si>
  <si>
    <t>01108</t>
  </si>
  <si>
    <t>COLIGNY</t>
  </si>
  <si>
    <t>010787778</t>
  </si>
  <si>
    <t>SSIAD COLIGNY</t>
  </si>
  <si>
    <t>010784106</t>
  </si>
  <si>
    <t>EHPAD SOEUR ROSALIE CONFORT</t>
  </si>
  <si>
    <t>01114</t>
  </si>
  <si>
    <t>CONFORT</t>
  </si>
  <si>
    <t>010780849</t>
  </si>
  <si>
    <t>EHPAD LE CHATEAU DE GREX CORBONOD</t>
  </si>
  <si>
    <t>01118</t>
  </si>
  <si>
    <t>CORBONOD</t>
  </si>
  <si>
    <t>010789949</t>
  </si>
  <si>
    <t>EHPAD KORIAN HOME DE CORTEFREDONE</t>
  </si>
  <si>
    <t>01140</t>
  </si>
  <si>
    <t>CURTAFOND</t>
  </si>
  <si>
    <t>010780112</t>
  </si>
  <si>
    <t>CH DU PAYS DE GEX</t>
  </si>
  <si>
    <t>010780013</t>
  </si>
  <si>
    <t>EHPAD DE DIVONNE DU CH DU PAYS DE GEX</t>
  </si>
  <si>
    <t>01143</t>
  </si>
  <si>
    <t>DIVONNE LES BAINS</t>
  </si>
  <si>
    <t>010011427</t>
  </si>
  <si>
    <t>CENTRE COMMU ACTION SOCIAL</t>
  </si>
  <si>
    <t>010010668</t>
  </si>
  <si>
    <t>RESIDENCE AUTONOMIE DE FERNEY VOLTAIRE</t>
  </si>
  <si>
    <t>01160</t>
  </si>
  <si>
    <t>FERNEY VOLTAIRE</t>
  </si>
  <si>
    <t>010009140</t>
  </si>
  <si>
    <t>LE RESEAU MNEMOSIS</t>
  </si>
  <si>
    <t>010009157</t>
  </si>
  <si>
    <t>ACCUEIL DE JOUR PAYS DE GEX</t>
  </si>
  <si>
    <t>ARS/PCD CAJ PA nHAS</t>
  </si>
  <si>
    <t>01173</t>
  </si>
  <si>
    <t>GEX</t>
  </si>
  <si>
    <t>010784510</t>
  </si>
  <si>
    <t>EHPAD CH PAYS DE GEX</t>
  </si>
  <si>
    <t>010784932</t>
  </si>
  <si>
    <t>CCAS GEX</t>
  </si>
  <si>
    <t>010784585</t>
  </si>
  <si>
    <t>RESIDENCE LES SAINTS ANGES</t>
  </si>
  <si>
    <t>010010262</t>
  </si>
  <si>
    <t>ASSOCIATION DE GESTION</t>
  </si>
  <si>
    <t>010010270</t>
  </si>
  <si>
    <t>MARPA DE LA VEYLE</t>
  </si>
  <si>
    <t>01179</t>
  </si>
  <si>
    <t>GRIEGES</t>
  </si>
  <si>
    <t>010009223</t>
  </si>
  <si>
    <t>EHPAD LES HELLEBORES GROISSIAT</t>
  </si>
  <si>
    <t>01181</t>
  </si>
  <si>
    <t>GROISSIAT</t>
  </si>
  <si>
    <t>010000578</t>
  </si>
  <si>
    <t>CCAS HAUTEVILLE LOMPNES</t>
  </si>
  <si>
    <t>010784619</t>
  </si>
  <si>
    <t>RESIDENCE LES NIVEOLES</t>
  </si>
  <si>
    <t>01185</t>
  </si>
  <si>
    <t>PLATEAU D HAUTEVILLE</t>
  </si>
  <si>
    <t>010007987</t>
  </si>
  <si>
    <t>CH PUBLIC HAUTEVILLE</t>
  </si>
  <si>
    <t>Etb.Pub.Départ.Hosp.</t>
  </si>
  <si>
    <t>010008571</t>
  </si>
  <si>
    <t>EHPAD L'OREE DES SAPINS (CHPH)</t>
  </si>
  <si>
    <t>010010494</t>
  </si>
  <si>
    <t>EHPAD CHATEAU D'ANGEVILLE</t>
  </si>
  <si>
    <t>010008928</t>
  </si>
  <si>
    <t>SSIAD HAUTEVILLE-BRENOD</t>
  </si>
  <si>
    <t>750065401</t>
  </si>
  <si>
    <t>SAS GROUPE PAVONIS SANTE</t>
  </si>
  <si>
    <t>010789055</t>
  </si>
  <si>
    <t>EHPAD VILLA ADELAIDE HAUTEVILLE</t>
  </si>
  <si>
    <t>010010791</t>
  </si>
  <si>
    <t>RÉSIDENCE  HENRI DUNANT</t>
  </si>
  <si>
    <t>010790087</t>
  </si>
  <si>
    <t>CCAS IZERNORE</t>
  </si>
  <si>
    <t>010789535</t>
  </si>
  <si>
    <t>RESIDENCE LES PRAGNIERES</t>
  </si>
  <si>
    <t>01192</t>
  </si>
  <si>
    <t>IZERNORE</t>
  </si>
  <si>
    <t>010006799</t>
  </si>
  <si>
    <t>EHPAD LA ROSE DES VENTS</t>
  </si>
  <si>
    <t>01194</t>
  </si>
  <si>
    <t>JASSANS RIOTTIER</t>
  </si>
  <si>
    <t>010784098</t>
  </si>
  <si>
    <t>RESIDENCE AUTONOMIE LES MARRONNIERS</t>
  </si>
  <si>
    <t>010787224</t>
  </si>
  <si>
    <t>ASSOCIATION MAISON ST JOSEPH</t>
  </si>
  <si>
    <t>010786176</t>
  </si>
  <si>
    <t>EHPAD ST JOSEPH JASSERON</t>
  </si>
  <si>
    <t>01195</t>
  </si>
  <si>
    <t>JASSERON</t>
  </si>
  <si>
    <t>010789279</t>
  </si>
  <si>
    <t>ASS. CH.DE VALENCE JUJURIEUX</t>
  </si>
  <si>
    <t>010788644</t>
  </si>
  <si>
    <t>EHPAD CHATEAU DE VALENCE JUJURIEUX</t>
  </si>
  <si>
    <t>01199</t>
  </si>
  <si>
    <t>JUJURIEUX</t>
  </si>
  <si>
    <t>010000396</t>
  </si>
  <si>
    <t>MAISON DE RETRAITE DE LAGNIEU</t>
  </si>
  <si>
    <t>010780963</t>
  </si>
  <si>
    <t>EHPAD MAISON DE RETRAITE BON ACCUEIL</t>
  </si>
  <si>
    <t>01202</t>
  </si>
  <si>
    <t>LAGNIEU</t>
  </si>
  <si>
    <t>010010924</t>
  </si>
  <si>
    <t>CCAS LAGNIEU</t>
  </si>
  <si>
    <t>010007359</t>
  </si>
  <si>
    <t>RÉSIDENCE LES FONTAINES D'OR</t>
  </si>
  <si>
    <t>010788222</t>
  </si>
  <si>
    <t>SSIAD LAGNIEU</t>
  </si>
  <si>
    <t>01216</t>
  </si>
  <si>
    <t>010790384</t>
  </si>
  <si>
    <t>MARPA DE MANZIAT</t>
  </si>
  <si>
    <t>01231</t>
  </si>
  <si>
    <t>MANZIAT</t>
  </si>
  <si>
    <t>010784841</t>
  </si>
  <si>
    <t>CCAS MARBOZ</t>
  </si>
  <si>
    <t>010784643</t>
  </si>
  <si>
    <t>RÉSIDENCE FOYER SOLEIL</t>
  </si>
  <si>
    <t>01232</t>
  </si>
  <si>
    <t>MARBOZ</t>
  </si>
  <si>
    <t>010008746</t>
  </si>
  <si>
    <t>ASSOCIATION GESTION MARPA LE RENON</t>
  </si>
  <si>
    <t>010008753</t>
  </si>
  <si>
    <t>MARPA LE RENON</t>
  </si>
  <si>
    <t>01235</t>
  </si>
  <si>
    <t>MARLIEUX</t>
  </si>
  <si>
    <t>01244</t>
  </si>
  <si>
    <t>010786150</t>
  </si>
  <si>
    <t>EHPAD SITE DU CH DE MEXIMIEUX</t>
  </si>
  <si>
    <t>010788263</t>
  </si>
  <si>
    <t>SSIAD MEXIMIEUX</t>
  </si>
  <si>
    <t>010011823</t>
  </si>
  <si>
    <t>CCAS DE MEZERIAT</t>
  </si>
  <si>
    <t>010784635</t>
  </si>
  <si>
    <t>RESIDENCE LES ORCHIDEES</t>
  </si>
  <si>
    <t>01246</t>
  </si>
  <si>
    <t>MEZERIAT</t>
  </si>
  <si>
    <t>010000602</t>
  </si>
  <si>
    <t>INSTITUTION JOSEPHINE GUILLON</t>
  </si>
  <si>
    <t>010784593</t>
  </si>
  <si>
    <t>RESIDENCE LE CEDRE- LE COTEAU</t>
  </si>
  <si>
    <t>01249</t>
  </si>
  <si>
    <t>MIRIBEL</t>
  </si>
  <si>
    <t>010784692</t>
  </si>
  <si>
    <t>EHPAD RESIDENCE BON SEJOUR MIRIBEL</t>
  </si>
  <si>
    <t>010002269</t>
  </si>
  <si>
    <t>SSIAD MIRIBEL</t>
  </si>
  <si>
    <t>010003929</t>
  </si>
  <si>
    <t>ASSOCIATION DE GESTION ACCUEIL DE JOUR</t>
  </si>
  <si>
    <t>010012540</t>
  </si>
  <si>
    <t>ACCUEIL DE JOUR LES LUCIOLES (ANNEXE)</t>
  </si>
  <si>
    <t>010000404</t>
  </si>
  <si>
    <t>MAISON DE RETRAITE DE MONTLUEL</t>
  </si>
  <si>
    <t>010780971</t>
  </si>
  <si>
    <t>EHPAD LES TILLEULS MONTLUEL</t>
  </si>
  <si>
    <t>01262</t>
  </si>
  <si>
    <t>MONTLUEL</t>
  </si>
  <si>
    <t>010010957</t>
  </si>
  <si>
    <t>CCAS MONTLUEL</t>
  </si>
  <si>
    <t>010007318</t>
  </si>
  <si>
    <t>RESIDENCE LES MARAIS</t>
  </si>
  <si>
    <t>010009132</t>
  </si>
  <si>
    <t>CHI AIN VAL DE SAONE</t>
  </si>
  <si>
    <t>Etb.Pub.Intcom.Hosp.</t>
  </si>
  <si>
    <t>010008340</t>
  </si>
  <si>
    <t>RESIDENCE AUTONOMIE LA CORDERIE</t>
  </si>
  <si>
    <t>01263</t>
  </si>
  <si>
    <t>MONTMERLE SUR SAONE</t>
  </si>
  <si>
    <t>010780989</t>
  </si>
  <si>
    <t>EHPAD LA RIVIERE D'ARGENT MONTMERLE</t>
  </si>
  <si>
    <t>010001352</t>
  </si>
  <si>
    <t>ASS GEST DE LA MARPA - MONTRACOL</t>
  </si>
  <si>
    <t>010001360</t>
  </si>
  <si>
    <t>MARPA LA VALETTE</t>
  </si>
  <si>
    <t>01264</t>
  </si>
  <si>
    <t>MONTRACOL</t>
  </si>
  <si>
    <t>010010627</t>
  </si>
  <si>
    <t>COMMUNE DE MONTREAL LA CLUSE</t>
  </si>
  <si>
    <t>010010635</t>
  </si>
  <si>
    <t>PETITE UNITE DE VIE LA MAISON CALINE</t>
  </si>
  <si>
    <t>01265</t>
  </si>
  <si>
    <t>MONTREAL LA CLUSE</t>
  </si>
  <si>
    <t>010780997</t>
  </si>
  <si>
    <t>EHPAD DE MONTREVEL EN BRESSE</t>
  </si>
  <si>
    <t>010788032</t>
  </si>
  <si>
    <t>EHPAD MONTREVEL-EN-BRESSE-FOISSIAT</t>
  </si>
  <si>
    <t>ARS TP HAS PUI</t>
  </si>
  <si>
    <t>01266</t>
  </si>
  <si>
    <t>MONTREVEL EN BRESSE</t>
  </si>
  <si>
    <t>010788883</t>
  </si>
  <si>
    <t>SSIAD MONTREVEL-EN-BRESSE</t>
  </si>
  <si>
    <t>010008407</t>
  </si>
  <si>
    <t>CH DU HAUT BUGEY</t>
  </si>
  <si>
    <t>010007961</t>
  </si>
  <si>
    <t>SSIAD CH HAUT-BUGEY SITE DE NANTUA</t>
  </si>
  <si>
    <t>01269</t>
  </si>
  <si>
    <t>NANTUA</t>
  </si>
  <si>
    <t>010786036</t>
  </si>
  <si>
    <t>EHPAD NANTUA "LES JARDINS DU LAC"</t>
  </si>
  <si>
    <t>010008761</t>
  </si>
  <si>
    <t>ASSOC GESTION MARPA CHALARONNN/CENTRE</t>
  </si>
  <si>
    <t>010008779</t>
  </si>
  <si>
    <t>MARPA NOVAVILLA</t>
  </si>
  <si>
    <t>01272</t>
  </si>
  <si>
    <t>NEUVILLE LES DAMES</t>
  </si>
  <si>
    <t>010788396</t>
  </si>
  <si>
    <t>EHP LES OPALINES  NEUVILLE-LES-DAMES</t>
  </si>
  <si>
    <t>010007482</t>
  </si>
  <si>
    <t>ASS "LES BERGES DU LION"</t>
  </si>
  <si>
    <t>010007490</t>
  </si>
  <si>
    <t>RÉSIDENCE  LES BERGES DU LION</t>
  </si>
  <si>
    <t>01281</t>
  </si>
  <si>
    <t>ORNEX</t>
  </si>
  <si>
    <t>010004059</t>
  </si>
  <si>
    <t>EHPAD LE CLOS CHEVALIER ORNEX</t>
  </si>
  <si>
    <t>010012094</t>
  </si>
  <si>
    <t>ACCUEIL DE JOUR  ORNEX</t>
  </si>
  <si>
    <t>EHPA sans crédit AM</t>
  </si>
  <si>
    <t>010786077</t>
  </si>
  <si>
    <t>EHPAD LE TOURNANT DES SAISONS</t>
  </si>
  <si>
    <t>01283</t>
  </si>
  <si>
    <t>OYONNAX</t>
  </si>
  <si>
    <t>010790111</t>
  </si>
  <si>
    <t>MUTUELLE OYONNAXIENNE</t>
  </si>
  <si>
    <t>010009025</t>
  </si>
  <si>
    <t>ACCUEIL DE JOUR LES JARDINS D'ALOIS</t>
  </si>
  <si>
    <t>010785277</t>
  </si>
  <si>
    <t>SSIAD OYONNAX</t>
  </si>
  <si>
    <t>750041899</t>
  </si>
  <si>
    <t>010784627</t>
  </si>
  <si>
    <t>RESIDENCE DE L'ORME</t>
  </si>
  <si>
    <t>010789402</t>
  </si>
  <si>
    <t>EHPAD RESIDENCE SEILLON REPOS PERONNAS</t>
  </si>
  <si>
    <t>01289</t>
  </si>
  <si>
    <t>PERONNAS</t>
  </si>
  <si>
    <t>010008613</t>
  </si>
  <si>
    <t>PETITE UNITE DE VIE DE PERONNAS</t>
  </si>
  <si>
    <t>010008621</t>
  </si>
  <si>
    <t>RÉSIDENCE LES CHARMILLES</t>
  </si>
  <si>
    <t>010789204</t>
  </si>
  <si>
    <t>EHPAD LES ANCOLIES PERONNAS</t>
  </si>
  <si>
    <t>010787042</t>
  </si>
  <si>
    <t>MAIRIE DE POLLIAT</t>
  </si>
  <si>
    <t>010785699</t>
  </si>
  <si>
    <t>RESIDENCE DE POLLIAT</t>
  </si>
  <si>
    <t>01301</t>
  </si>
  <si>
    <t>POLLIAT</t>
  </si>
  <si>
    <t>010000487</t>
  </si>
  <si>
    <t>MAISON DE RETRAITE DE PONT D'AIN</t>
  </si>
  <si>
    <t>010781078</t>
  </si>
  <si>
    <t>EHPAD LA CATHERINETTE PONT D'AIN</t>
  </si>
  <si>
    <t>01304</t>
  </si>
  <si>
    <t>PONT D AIN</t>
  </si>
  <si>
    <t>010008720</t>
  </si>
  <si>
    <t>ASSO DE GESTION DE LA MARPA LA VERCHER</t>
  </si>
  <si>
    <t>010008738</t>
  </si>
  <si>
    <t>MARPA LA VERCHERE</t>
  </si>
  <si>
    <t>01305</t>
  </si>
  <si>
    <t>PONT DE VAUX</t>
  </si>
  <si>
    <t>010780138</t>
  </si>
  <si>
    <t>CH DE PONT DE VAUX</t>
  </si>
  <si>
    <t>010786085</t>
  </si>
  <si>
    <t>EHPAD CH PONT DE VAUX</t>
  </si>
  <si>
    <t>010001436</t>
  </si>
  <si>
    <t>SSIAD DU CHAVS - PONT DE VEYLE</t>
  </si>
  <si>
    <t>01306</t>
  </si>
  <si>
    <t>PONT DE VEYLE</t>
  </si>
  <si>
    <t>010784429</t>
  </si>
  <si>
    <t>EHPAD DU CHAVS SITE PONT DE VEYLE</t>
  </si>
  <si>
    <t>010007078</t>
  </si>
  <si>
    <t>ACCUEIL DE JOUR AUTONOME L'ENTRE-TEMPS</t>
  </si>
  <si>
    <t>01320</t>
  </si>
  <si>
    <t>REPLONGES</t>
  </si>
  <si>
    <t>010008399</t>
  </si>
  <si>
    <t>MARPA DE REPLONGES</t>
  </si>
  <si>
    <t>010003978</t>
  </si>
  <si>
    <t>ACCUEIL DE JOUR "AUX  LUCIOLES"</t>
  </si>
  <si>
    <t>01322</t>
  </si>
  <si>
    <t>REYRIEUX</t>
  </si>
  <si>
    <t>010780096</t>
  </si>
  <si>
    <t>CH DE TREVOUX</t>
  </si>
  <si>
    <t>010784353</t>
  </si>
  <si>
    <t>EHPAD CLAIRVAL</t>
  </si>
  <si>
    <t>010787604</t>
  </si>
  <si>
    <t>ASSO. VSD AIDE ET SOINS</t>
  </si>
  <si>
    <t>010787612</t>
  </si>
  <si>
    <t>SPASAD VSD REYRIEUX</t>
  </si>
  <si>
    <t>010003259</t>
  </si>
  <si>
    <t>LES OPALINES ROMANS</t>
  </si>
  <si>
    <t>010786002</t>
  </si>
  <si>
    <t>EHPAD LES OPALINES ROMANS</t>
  </si>
  <si>
    <t>01328</t>
  </si>
  <si>
    <t>ROMANS</t>
  </si>
  <si>
    <t>010000974</t>
  </si>
  <si>
    <t>SA CHATEAU DE VERNANGE</t>
  </si>
  <si>
    <t>Société Anonyme</t>
  </si>
  <si>
    <t>010788230</t>
  </si>
  <si>
    <t>EHPAD CHATEAU DE VERNANGE</t>
  </si>
  <si>
    <t>01333</t>
  </si>
  <si>
    <t>SAINT ANDRE DE CORCY</t>
  </si>
  <si>
    <t>010003879</t>
  </si>
  <si>
    <t>SAS UTRILLO</t>
  </si>
  <si>
    <t>010789030</t>
  </si>
  <si>
    <t>EHPAD UTRILLO SAINT-BERNARD</t>
  </si>
  <si>
    <t>01339</t>
  </si>
  <si>
    <t>SAINT BERNARD</t>
  </si>
  <si>
    <t>010008647</t>
  </si>
  <si>
    <t>ASSO GESTION PUV ST DENIS LES BOURG</t>
  </si>
  <si>
    <t>010008654</t>
  </si>
  <si>
    <t>RESIDENCE LA CHENEVIERE</t>
  </si>
  <si>
    <t>01344</t>
  </si>
  <si>
    <t>SAINT DENIS LES BOURG</t>
  </si>
  <si>
    <t>010008324</t>
  </si>
  <si>
    <t>ASS DE GESTION DE LA MARPA</t>
  </si>
  <si>
    <t>010008332</t>
  </si>
  <si>
    <t>MARPA PLAIN CHAMP</t>
  </si>
  <si>
    <t>01350</t>
  </si>
  <si>
    <t>SAINT ETIENNE DU BOIS</t>
  </si>
  <si>
    <t>010788818</t>
  </si>
  <si>
    <t>SSIAD DU PAYS DE GEX</t>
  </si>
  <si>
    <t>01354</t>
  </si>
  <si>
    <t>SAINT GENIS POUILLY</t>
  </si>
  <si>
    <t>010010932</t>
  </si>
  <si>
    <t>ASSO.GESTION MARPA LE VERGER</t>
  </si>
  <si>
    <t>010008589</t>
  </si>
  <si>
    <t>MARPA LE VERGER</t>
  </si>
  <si>
    <t>01363</t>
  </si>
  <si>
    <t>SAINT JEAN LE VIEUX</t>
  </si>
  <si>
    <t>010010676</t>
  </si>
  <si>
    <t>ASSOCIA DE GESTION MARPA LA REYSSOUZE</t>
  </si>
  <si>
    <t>010010684</t>
  </si>
  <si>
    <t>MARPA DE ST JULIEN SUR REYSSOUZE</t>
  </si>
  <si>
    <t>01367</t>
  </si>
  <si>
    <t>SAINT JULIEN SUR REYSSOUZE</t>
  </si>
  <si>
    <t>01370</t>
  </si>
  <si>
    <t>010785681</t>
  </si>
  <si>
    <t>EHPAD RESIDENCE LES MIMOSAS</t>
  </si>
  <si>
    <t>01376</t>
  </si>
  <si>
    <t>SAINT MAURICE DE BEYNOST</t>
  </si>
  <si>
    <t>010787737</t>
  </si>
  <si>
    <t>ASSOC POUR LA GESTION DE LA RESIDENCE</t>
  </si>
  <si>
    <t>010784601</t>
  </si>
  <si>
    <t>RESIDENCE LA ROSERAIE</t>
  </si>
  <si>
    <t>010780153</t>
  </si>
  <si>
    <t>RESIDENCE LE PETIT CHÊNE</t>
  </si>
  <si>
    <t>010786101</t>
  </si>
  <si>
    <t>EHPAD LE PETIT CHÊNE</t>
  </si>
  <si>
    <t>01384</t>
  </si>
  <si>
    <t>SAINT RAMBERT EN BUGEY</t>
  </si>
  <si>
    <t>010788594</t>
  </si>
  <si>
    <t>SSIAD SAINT-RAMBERT-EN-BUGEY</t>
  </si>
  <si>
    <t>570010173</t>
  </si>
  <si>
    <t>ASSOCIATION GROUPE SOS SENIORS</t>
  </si>
  <si>
    <t>Ass. de Droit Local</t>
  </si>
  <si>
    <t>010788073</t>
  </si>
  <si>
    <t>RESIDENCE LES BLES D'OR</t>
  </si>
  <si>
    <t>010000438</t>
  </si>
  <si>
    <t>EHPAD ST TRIVIER DE COURTES</t>
  </si>
  <si>
    <t>010007425</t>
  </si>
  <si>
    <t>SSIAD EHPAD SAINT-TRIVIER-DE-COURTES</t>
  </si>
  <si>
    <t>01388</t>
  </si>
  <si>
    <t>SAINT TRIVIER DE COURTES</t>
  </si>
  <si>
    <t>010781003</t>
  </si>
  <si>
    <t>EHPAD RESIDENCE DOCTEUR PERRET</t>
  </si>
  <si>
    <t>010009058</t>
  </si>
  <si>
    <t>ASSOCIATION ADMR DES PAYS DE BRESSE</t>
  </si>
  <si>
    <t>010009066</t>
  </si>
  <si>
    <t>ACCUEIL JOUR LOU VE NOU</t>
  </si>
  <si>
    <t>010785665</t>
  </si>
  <si>
    <t>CCAS SAINT TRIVIER DE COURTES</t>
  </si>
  <si>
    <t>010784551</t>
  </si>
  <si>
    <t>RESIDENCE LA GRANGE POURET</t>
  </si>
  <si>
    <t>010000446</t>
  </si>
  <si>
    <t>EHPAD LES SAULAIES</t>
  </si>
  <si>
    <t>010781011</t>
  </si>
  <si>
    <t>EHPAD PUBLIC LES SAULAIES</t>
  </si>
  <si>
    <t>01389</t>
  </si>
  <si>
    <t>SAINT TRIVIER SUR MOIGNANS</t>
  </si>
  <si>
    <t>01390</t>
  </si>
  <si>
    <t>010009884</t>
  </si>
  <si>
    <t>LA MARPA DE SERRIERES DE BRIORD</t>
  </si>
  <si>
    <t>010009892</t>
  </si>
  <si>
    <t>RESIDENCE LE JARDIN DES COURTANES</t>
  </si>
  <si>
    <t>01403</t>
  </si>
  <si>
    <t>SERRIERES DE BRIORD</t>
  </si>
  <si>
    <t>010788040</t>
  </si>
  <si>
    <t>EHPAD RESIDENCE AMEYZIEU TALISSIEU</t>
  </si>
  <si>
    <t>01415</t>
  </si>
  <si>
    <t>TALISSIEU</t>
  </si>
  <si>
    <t>010000453</t>
  </si>
  <si>
    <t>EHPAD LA MAISON A SOIE</t>
  </si>
  <si>
    <t>010781029</t>
  </si>
  <si>
    <t>EHPAD LA MAISON À SOIE TENAY</t>
  </si>
  <si>
    <t>01416</t>
  </si>
  <si>
    <t>TENAY</t>
  </si>
  <si>
    <t>010784437</t>
  </si>
  <si>
    <t>EHPAD DU CHAVS SITE THOISSEY</t>
  </si>
  <si>
    <t>01420</t>
  </si>
  <si>
    <t>THOISSEY</t>
  </si>
  <si>
    <t>010786978</t>
  </si>
  <si>
    <t>MAIRIE DE VAL REVERMONT</t>
  </si>
  <si>
    <t>010784569</t>
  </si>
  <si>
    <t>RESIDENCE LES MOUSSERONS</t>
  </si>
  <si>
    <t>01426</t>
  </si>
  <si>
    <t>VAL REVERMONT</t>
  </si>
  <si>
    <t>010781037</t>
  </si>
  <si>
    <t>EHPAD PUBLIC DE VILLARS-LES-DOMBES</t>
  </si>
  <si>
    <t>01443</t>
  </si>
  <si>
    <t>VILLARS LES DOMBES</t>
  </si>
  <si>
    <t>010789758</t>
  </si>
  <si>
    <t>EHPAD KORIAN LES FAUVETTES</t>
  </si>
  <si>
    <t>010785913</t>
  </si>
  <si>
    <t>AMAV VILLEREVERSURE</t>
  </si>
  <si>
    <t>010784114</t>
  </si>
  <si>
    <t>EHPAD RESIDENCE ARY GEOFFRAY</t>
  </si>
  <si>
    <t>01447</t>
  </si>
  <si>
    <t>VILLEREVERSURE</t>
  </si>
  <si>
    <t>010008787</t>
  </si>
  <si>
    <t>MAIRIE DE VILLIEU LOYES MOLLON</t>
  </si>
  <si>
    <t>010008795</t>
  </si>
  <si>
    <t>RESIDENCE LES ECUREUILS</t>
  </si>
  <si>
    <t>01450</t>
  </si>
  <si>
    <t>VILLIEU LOYES MOLLON</t>
  </si>
  <si>
    <t>010000628</t>
  </si>
  <si>
    <t>ASS ASDOMI BOURG-EN-BRESSE</t>
  </si>
  <si>
    <t>010784817</t>
  </si>
  <si>
    <t>SSIAD A.S.D.O.M.I. BOURG-EN-BRESSE</t>
  </si>
  <si>
    <t>01451</t>
  </si>
  <si>
    <t>VIRIAT</t>
  </si>
  <si>
    <t>010008662</t>
  </si>
  <si>
    <t>PETITE UNITE DE VIE DE VIRIAT</t>
  </si>
  <si>
    <t>010008670</t>
  </si>
  <si>
    <t>RESIDENCE LA CITE DES SENIORS</t>
  </si>
  <si>
    <t>010784908</t>
  </si>
  <si>
    <t>CCAS VONNAS</t>
  </si>
  <si>
    <t>010784577</t>
  </si>
  <si>
    <t>RÉSIDENCE LE TRIOLET</t>
  </si>
  <si>
    <t>01457</t>
  </si>
  <si>
    <t>VONNAS</t>
  </si>
  <si>
    <t>030008502</t>
  </si>
  <si>
    <t>CCAS AVERMES</t>
  </si>
  <si>
    <t>030786305</t>
  </si>
  <si>
    <t>RESIDENCE DU PARC</t>
  </si>
  <si>
    <t>03</t>
  </si>
  <si>
    <t>03013</t>
  </si>
  <si>
    <t>AVERMES</t>
  </si>
  <si>
    <t>030785935</t>
  </si>
  <si>
    <t>SARL J2CA</t>
  </si>
  <si>
    <t>030785950</t>
  </si>
  <si>
    <t>RESIDENCE SAINT PRIVAT</t>
  </si>
  <si>
    <t>03019</t>
  </si>
  <si>
    <t>BEAULON</t>
  </si>
  <si>
    <t>030783526</t>
  </si>
  <si>
    <t>CCAS BELLENAVES</t>
  </si>
  <si>
    <t>030782775</t>
  </si>
  <si>
    <t>LE HAMEAU DE L'AMITIE</t>
  </si>
  <si>
    <t>03022</t>
  </si>
  <si>
    <t>BELLENAVES</t>
  </si>
  <si>
    <t>030000327</t>
  </si>
  <si>
    <t>EHPAD PIERRE MASSEBOEUF</t>
  </si>
  <si>
    <t>030780928</t>
  </si>
  <si>
    <t>EHPAD "PIERRE MASSEBOEUF"</t>
  </si>
  <si>
    <t>03023</t>
  </si>
  <si>
    <t>BELLERIVE SUR ALLIER</t>
  </si>
  <si>
    <t>030004378</t>
  </si>
  <si>
    <t>SARL "L'HERMITAGE"</t>
  </si>
  <si>
    <t>030785778</t>
  </si>
  <si>
    <t>EHPAD "L'HERMITAGE"</t>
  </si>
  <si>
    <t>920030152</t>
  </si>
  <si>
    <t>SA ORPEA - SIEGE SOCIAL</t>
  </si>
  <si>
    <t>030785026</t>
  </si>
  <si>
    <t>EHPAD LE BELLERIVE</t>
  </si>
  <si>
    <t>030780126</t>
  </si>
  <si>
    <t>CH DE BOURBON L'ARCHAMBAULT</t>
  </si>
  <si>
    <t>030784136</t>
  </si>
  <si>
    <t>EHPAD DU CH DE BOURBON L'ARCHAMBAULT</t>
  </si>
  <si>
    <t>03036</t>
  </si>
  <si>
    <t>BOURBON L ARCHAMBAULT</t>
  </si>
  <si>
    <t>030785901</t>
  </si>
  <si>
    <t>SSIAD DU CH DE BOURBON L'ARCHAMBAULT</t>
  </si>
  <si>
    <t>030781405</t>
  </si>
  <si>
    <t>EHPAD SAINT JOSEPH</t>
  </si>
  <si>
    <t>030000335</t>
  </si>
  <si>
    <t>MAISON DE RETRAITE DE CERILLY</t>
  </si>
  <si>
    <t>030780936</t>
  </si>
  <si>
    <t>EHPAD LA VIGNE AU BOIS</t>
  </si>
  <si>
    <t>03048</t>
  </si>
  <si>
    <t>CERILLY</t>
  </si>
  <si>
    <t>030000228</t>
  </si>
  <si>
    <t>EHPAD PUBLIC DE CHANTELLE</t>
  </si>
  <si>
    <t>030780597</t>
  </si>
  <si>
    <t>03053</t>
  </si>
  <si>
    <t>CHANTELLE</t>
  </si>
  <si>
    <t>030786008</t>
  </si>
  <si>
    <t>MARPA DE CHEVAGNES</t>
  </si>
  <si>
    <t>030785620</t>
  </si>
  <si>
    <t>MARPA LA MOTTE TRONCAY</t>
  </si>
  <si>
    <t>03074</t>
  </si>
  <si>
    <t>CHEVAGNES</t>
  </si>
  <si>
    <t>030000491</t>
  </si>
  <si>
    <t>MAISON SAINT LOUIS</t>
  </si>
  <si>
    <t>Fondation</t>
  </si>
  <si>
    <t>030782601</t>
  </si>
  <si>
    <t>EHPAD "SAINT LOUIS"</t>
  </si>
  <si>
    <t>03082</t>
  </si>
  <si>
    <t>COMMENTRY</t>
  </si>
  <si>
    <t>03084</t>
  </si>
  <si>
    <t>030000103</t>
  </si>
  <si>
    <t>MAISON DE RETRAITE DE CUSSET</t>
  </si>
  <si>
    <t>030780134</t>
  </si>
  <si>
    <t>EHPAD PUBLIC DE CUSSET</t>
  </si>
  <si>
    <t>03095</t>
  </si>
  <si>
    <t>CUSSET</t>
  </si>
  <si>
    <t>030785448</t>
  </si>
  <si>
    <t>SSIAD CUSSET</t>
  </si>
  <si>
    <t>750043549</t>
  </si>
  <si>
    <t>JIPG</t>
  </si>
  <si>
    <t>E.U.R.L.</t>
  </si>
  <si>
    <t>030007207</t>
  </si>
  <si>
    <t>EHPAD LE PUY BESSEAU</t>
  </si>
  <si>
    <t>130031099</t>
  </si>
  <si>
    <t>APAD</t>
  </si>
  <si>
    <t>030004428</t>
  </si>
  <si>
    <t>EHPAD LE JARDIN DES SOURCES</t>
  </si>
  <si>
    <t>03098</t>
  </si>
  <si>
    <t>DESERTINES</t>
  </si>
  <si>
    <t>030000616</t>
  </si>
  <si>
    <t>SIVU RÉSIDENCE LES COUPANCES</t>
  </si>
  <si>
    <t>Autre Etb. Pub. Adm</t>
  </si>
  <si>
    <t>030783179</t>
  </si>
  <si>
    <t>RESIDENCE AUTONOMIE LES COUPANCES</t>
  </si>
  <si>
    <t>03101</t>
  </si>
  <si>
    <t>DOMERAT</t>
  </si>
  <si>
    <t>030007256</t>
  </si>
  <si>
    <t>ASSOCIATION SAGESS</t>
  </si>
  <si>
    <t>030785737</t>
  </si>
  <si>
    <t>EHPAD LES VIGNES</t>
  </si>
  <si>
    <t>03102</t>
  </si>
  <si>
    <t>DOMPIERRE SUR BESBRE</t>
  </si>
  <si>
    <t>030000350</t>
  </si>
  <si>
    <t>MAISON DE RETRAITE LES CORDELIERS</t>
  </si>
  <si>
    <t>030780951</t>
  </si>
  <si>
    <t>EHPAD "LES CORDELIERS"</t>
  </si>
  <si>
    <t>03103</t>
  </si>
  <si>
    <t>LE DONJON</t>
  </si>
  <si>
    <t>03107</t>
  </si>
  <si>
    <t>030780969</t>
  </si>
  <si>
    <t>EHPAD JOUHET-DURANTHON</t>
  </si>
  <si>
    <t>03108</t>
  </si>
  <si>
    <t>ECHASSIERES</t>
  </si>
  <si>
    <t>030000111</t>
  </si>
  <si>
    <t>EHPAD FRANCOIS MITTERRAND</t>
  </si>
  <si>
    <t>030780142</t>
  </si>
  <si>
    <t>03118</t>
  </si>
  <si>
    <t>GANNAT</t>
  </si>
  <si>
    <t>030000376</t>
  </si>
  <si>
    <t>EHPAD DE HERISSON</t>
  </si>
  <si>
    <t>030780977</t>
  </si>
  <si>
    <t>EHPAD D'HERISSON</t>
  </si>
  <si>
    <t>03127</t>
  </si>
  <si>
    <t>HERISSON</t>
  </si>
  <si>
    <t>030002968</t>
  </si>
  <si>
    <t>AGEPAPH</t>
  </si>
  <si>
    <t>030007017</t>
  </si>
  <si>
    <t>RÉSIDENCE DU VAL DE BESBRE</t>
  </si>
  <si>
    <t>03132</t>
  </si>
  <si>
    <t>JALIGNY SUR BESBRE</t>
  </si>
  <si>
    <t>03138</t>
  </si>
  <si>
    <t>030004238</t>
  </si>
  <si>
    <t>EHPAD LA CHARITE</t>
  </si>
  <si>
    <t>03140</t>
  </si>
  <si>
    <t>LAVAULT SAINTE ANNE</t>
  </si>
  <si>
    <t>030780985</t>
  </si>
  <si>
    <t>EHPAD DU PAYS DE LEVIS</t>
  </si>
  <si>
    <t>03155</t>
  </si>
  <si>
    <t>LURCY LEVIS</t>
  </si>
  <si>
    <t>030000954</t>
  </si>
  <si>
    <t>ASSOCIAT.DU CENTRE SOCIAL RURAL</t>
  </si>
  <si>
    <t>030783336</t>
  </si>
  <si>
    <t>RES HEBERG TEMP PERS AGEES</t>
  </si>
  <si>
    <t>03161</t>
  </si>
  <si>
    <t>MARCILLAT EN COMBRAILLE</t>
  </si>
  <si>
    <t>030785646</t>
  </si>
  <si>
    <t>CCAS MARCILLAT EN COMBRAILLE</t>
  </si>
  <si>
    <t>030785653</t>
  </si>
  <si>
    <t>MARPA RESIDENCE DU PARC</t>
  </si>
  <si>
    <t>030000582</t>
  </si>
  <si>
    <t>ASS.GESTION RESIDENCE DU PARC</t>
  </si>
  <si>
    <t>030783013</t>
  </si>
  <si>
    <t>03165</t>
  </si>
  <si>
    <t>LE MAYET DE MONTAGNE</t>
  </si>
  <si>
    <t>030000244</t>
  </si>
  <si>
    <t>EHPAD LA CHARMILLE</t>
  </si>
  <si>
    <t>030780662</t>
  </si>
  <si>
    <t>EHPAD "LA CHARMILLE"</t>
  </si>
  <si>
    <t>03183</t>
  </si>
  <si>
    <t>LE MONTET</t>
  </si>
  <si>
    <t>030780100</t>
  </si>
  <si>
    <t>CH DE MONTLUCON NERIS-LES-BAINS</t>
  </si>
  <si>
    <t>030005649</t>
  </si>
  <si>
    <t>EHPAD DE COURTAIS</t>
  </si>
  <si>
    <t>03185</t>
  </si>
  <si>
    <t>MONTLUCON</t>
  </si>
  <si>
    <t>030005961</t>
  </si>
  <si>
    <t>MAPAD DE LAKANAL</t>
  </si>
  <si>
    <t>030781629</t>
  </si>
  <si>
    <t>MR CHANT'ALOUETTE</t>
  </si>
  <si>
    <t>030783344</t>
  </si>
  <si>
    <t>SSIAD MONTLUCON</t>
  </si>
  <si>
    <t>030786388</t>
  </si>
  <si>
    <t>STE GESTION EHPAD LES GRANDS PRES</t>
  </si>
  <si>
    <t>030786396</t>
  </si>
  <si>
    <t>EHPAD "LES GRANDS PRES"</t>
  </si>
  <si>
    <t>030000392</t>
  </si>
  <si>
    <t>EHPAD RESIDENCE EMERAUDE</t>
  </si>
  <si>
    <t>030780993</t>
  </si>
  <si>
    <t>EHPAD "RESIDENCE EMERAUDE"</t>
  </si>
  <si>
    <t>03186</t>
  </si>
  <si>
    <t>MONTMARAULT</t>
  </si>
  <si>
    <t>030000236</t>
  </si>
  <si>
    <t>MAISON DE RETRAITE DE GAYETTE</t>
  </si>
  <si>
    <t>030780605</t>
  </si>
  <si>
    <t>EHPAD DE GAYETTE</t>
  </si>
  <si>
    <t>03187</t>
  </si>
  <si>
    <t>MONTOLDRE</t>
  </si>
  <si>
    <t>030000434</t>
  </si>
  <si>
    <t>EHPAD SAINT FRANCOIS</t>
  </si>
  <si>
    <t>030781413</t>
  </si>
  <si>
    <t>03190</t>
  </si>
  <si>
    <t>MOULINS</t>
  </si>
  <si>
    <t>030003099</t>
  </si>
  <si>
    <t>AMALLIS</t>
  </si>
  <si>
    <t>030007009</t>
  </si>
  <si>
    <t>SSIAD AMALLIS</t>
  </si>
  <si>
    <t>030004329</t>
  </si>
  <si>
    <t>ASSOC. MAISON DE RETRAITE L'ERMITAGE</t>
  </si>
  <si>
    <t>030782643</t>
  </si>
  <si>
    <t>EHPAD "L'ERMITAGE"</t>
  </si>
  <si>
    <t>030007025</t>
  </si>
  <si>
    <t>MUTUALITE FRANCAISE ALLIER SSAM</t>
  </si>
  <si>
    <t>030783286</t>
  </si>
  <si>
    <t>SSIAD ADREA</t>
  </si>
  <si>
    <t>030008494</t>
  </si>
  <si>
    <t>EVOLEA</t>
  </si>
  <si>
    <t>030782767</t>
  </si>
  <si>
    <t>FOYER RESIDENCE SAINTE THERESE</t>
  </si>
  <si>
    <t>030780092</t>
  </si>
  <si>
    <t>CH DE MOULINS YZEURE</t>
  </si>
  <si>
    <t>030783880</t>
  </si>
  <si>
    <t>EHPAD DU CH DE MOULINS-YZEURE</t>
  </si>
  <si>
    <t>030782619</t>
  </si>
  <si>
    <t>EHPAD "VILLARS ACCUEIL"</t>
  </si>
  <si>
    <t>030785679</t>
  </si>
  <si>
    <t>EHPAD LES MARINIERS</t>
  </si>
  <si>
    <t>030785216</t>
  </si>
  <si>
    <t>EHPAD CH NERIS LES BAINS</t>
  </si>
  <si>
    <t>03195</t>
  </si>
  <si>
    <t>NERIS LES BAINS</t>
  </si>
  <si>
    <t>030785224</t>
  </si>
  <si>
    <t>SSIAD CH NERIS LES BAINS</t>
  </si>
  <si>
    <t>030005458</t>
  </si>
  <si>
    <t>CCAS NOYANT D'ALLIER</t>
  </si>
  <si>
    <t>030005508</t>
  </si>
  <si>
    <t>MARPA LA MAISON DU BEAU CHENE</t>
  </si>
  <si>
    <t>03202</t>
  </si>
  <si>
    <t>NOYANT D ALLIER</t>
  </si>
  <si>
    <t>030785307</t>
  </si>
  <si>
    <t>ASS. GEST. HEBERGEMENT "LA CHESNAYE"</t>
  </si>
  <si>
    <t>030785414</t>
  </si>
  <si>
    <t>EHPAD LA CHESNAYE</t>
  </si>
  <si>
    <t>03221</t>
  </si>
  <si>
    <t>SAINT BONNET TRONCAIS</t>
  </si>
  <si>
    <t>03235</t>
  </si>
  <si>
    <t>030785992</t>
  </si>
  <si>
    <t>SSIAD SAINT-GÉRAND-LE-PUY</t>
  </si>
  <si>
    <t>030783898</t>
  </si>
  <si>
    <t>ASSOCIATION " LA MAISON DES AURES "</t>
  </si>
  <si>
    <t>030783229</t>
  </si>
  <si>
    <t>EHPAD LA MAISON DES AURES ST-GERMAIN</t>
  </si>
  <si>
    <t>03236</t>
  </si>
  <si>
    <t>SAINT GERMAIN DES FOSSES</t>
  </si>
  <si>
    <t>030000962</t>
  </si>
  <si>
    <t>030783328</t>
  </si>
  <si>
    <t>PUV NON MÉDICALISÉE - ESPACE MOSAIQUE</t>
  </si>
  <si>
    <t>03246</t>
  </si>
  <si>
    <t>SAINT MARTINIEN</t>
  </si>
  <si>
    <t>03254</t>
  </si>
  <si>
    <t>030006555</t>
  </si>
  <si>
    <t>CCAS SAINT YORRE</t>
  </si>
  <si>
    <t>030007116</t>
  </si>
  <si>
    <t>MARPA ST-YORRE</t>
  </si>
  <si>
    <t>03264</t>
  </si>
  <si>
    <t>SAINT YORRE</t>
  </si>
  <si>
    <t>130046113</t>
  </si>
  <si>
    <t>DEVELOPPEMENT DES FOYERS DE PROVINCE</t>
  </si>
  <si>
    <t>030783351</t>
  </si>
  <si>
    <t>EHPAD LA SOURCE SOUVIGNY</t>
  </si>
  <si>
    <t>03275</t>
  </si>
  <si>
    <t>SOUVIGNY</t>
  </si>
  <si>
    <t>030000459</t>
  </si>
  <si>
    <t>ASS. " RESIDENCE LES CEDRES "</t>
  </si>
  <si>
    <t>030782569</t>
  </si>
  <si>
    <t>EHPAD RESIDENCE LES CEDRES</t>
  </si>
  <si>
    <t>03297</t>
  </si>
  <si>
    <t>VALLON EN SULLY</t>
  </si>
  <si>
    <t>03304</t>
  </si>
  <si>
    <t>030001267</t>
  </si>
  <si>
    <t>EHPAD VILLA PAUL THOMAS</t>
  </si>
  <si>
    <t>03306</t>
  </si>
  <si>
    <t>LE VERNET</t>
  </si>
  <si>
    <t>030005870</t>
  </si>
  <si>
    <t>MADPA</t>
  </si>
  <si>
    <t>030783195</t>
  </si>
  <si>
    <t>SSIAD VICHY</t>
  </si>
  <si>
    <t>03310</t>
  </si>
  <si>
    <t>VICHY</t>
  </si>
  <si>
    <t>030782593</t>
  </si>
  <si>
    <t>EHPAD "JEANNE COULON"</t>
  </si>
  <si>
    <t>030783476</t>
  </si>
  <si>
    <t>CCAS VICHY</t>
  </si>
  <si>
    <t>030782783</t>
  </si>
  <si>
    <t>RESIDENCE AUTONOMIE DOCKS DE BLOIS</t>
  </si>
  <si>
    <t>030785521</t>
  </si>
  <si>
    <t>SARL LE VERT GALANT</t>
  </si>
  <si>
    <t>030785539</t>
  </si>
  <si>
    <t>EHPAD "LE VERT GALANT"</t>
  </si>
  <si>
    <t>030001002</t>
  </si>
  <si>
    <t>EHPAD "VILLA PAISIBLE"</t>
  </si>
  <si>
    <t>030782627</t>
  </si>
  <si>
    <t>EHPAD "LE LYS"</t>
  </si>
  <si>
    <t>030785471</t>
  </si>
  <si>
    <t>CCAS YZEURE</t>
  </si>
  <si>
    <t>030785497</t>
  </si>
  <si>
    <t>EHPAD " LA GLORIETTE"</t>
  </si>
  <si>
    <t>03321</t>
  </si>
  <si>
    <t>YZEURE</t>
  </si>
  <si>
    <t>070000641</t>
  </si>
  <si>
    <t>MUTUALITE FRANCAISE ARDECHE-DROME</t>
  </si>
  <si>
    <t>070786082</t>
  </si>
  <si>
    <t>RES AUTONOMIE LES JARDINS D'HELVIE</t>
  </si>
  <si>
    <t>07</t>
  </si>
  <si>
    <t>07005</t>
  </si>
  <si>
    <t>ALBA LA ROMAINE</t>
  </si>
  <si>
    <t>070000765</t>
  </si>
  <si>
    <t>CIAS ALBOUSSIERE</t>
  </si>
  <si>
    <t>C.I.A.S.</t>
  </si>
  <si>
    <t>070784400</t>
  </si>
  <si>
    <t>EHPAD RESIDENCE  "LE GRAND PRE"</t>
  </si>
  <si>
    <t>07007</t>
  </si>
  <si>
    <t>ALBOUSSIERE</t>
  </si>
  <si>
    <t>070000518</t>
  </si>
  <si>
    <t>ASSOCIATION MON FOYER</t>
  </si>
  <si>
    <t>070783493</t>
  </si>
  <si>
    <t>EHPAD RESIDENCE MON FOYER</t>
  </si>
  <si>
    <t>07010</t>
  </si>
  <si>
    <t>ANNONAY</t>
  </si>
  <si>
    <t>070000526</t>
  </si>
  <si>
    <t>ASSOCIATION DE LA MAISON DE RETRAITE</t>
  </si>
  <si>
    <t>070783501</t>
  </si>
  <si>
    <t>EHPAD  "MAISON DE RETRAITE"ST JOSEPH</t>
  </si>
  <si>
    <t>070006333</t>
  </si>
  <si>
    <t>CIAS BASSIN ANNONAY</t>
  </si>
  <si>
    <t>070783592</t>
  </si>
  <si>
    <t>EHPA RESIDENCE "L'EUROPE"</t>
  </si>
  <si>
    <t>070780358</t>
  </si>
  <si>
    <t>CH ARDECHE NORD</t>
  </si>
  <si>
    <t>070784483</t>
  </si>
  <si>
    <t>EHPAD DU CH D'ANNONAY</t>
  </si>
  <si>
    <t>070784186</t>
  </si>
  <si>
    <t>ASS BIENFAISANCE PROTESTANTS</t>
  </si>
  <si>
    <t>070783527</t>
  </si>
  <si>
    <t>MR DE PROTESTANTE MONTALIVET</t>
  </si>
  <si>
    <t>070002589</t>
  </si>
  <si>
    <t>SAS LES CHATAIGNIERS</t>
  </si>
  <si>
    <t>070002639</t>
  </si>
  <si>
    <t>EHPAD LES CHATAIGNIERS</t>
  </si>
  <si>
    <t>07011</t>
  </si>
  <si>
    <t>VALLEES D ANTRAIGUES ASPERJOC</t>
  </si>
  <si>
    <t>070000542</t>
  </si>
  <si>
    <t>ASSOCIATION SAINTE MONIQUE</t>
  </si>
  <si>
    <t>070783535</t>
  </si>
  <si>
    <t>EHPAD SAINTE-MONIQUE AUBENAS</t>
  </si>
  <si>
    <t>07019</t>
  </si>
  <si>
    <t>070784012</t>
  </si>
  <si>
    <t>SSIAD MFAD AUBENAS</t>
  </si>
  <si>
    <t>070785365</t>
  </si>
  <si>
    <t>EPHA RESIDENCE MUTUALISTE ST ANTOINE</t>
  </si>
  <si>
    <t>070001599</t>
  </si>
  <si>
    <t>MAISON SAINT JOSEPH</t>
  </si>
  <si>
    <t>070784079</t>
  </si>
  <si>
    <t>EHPA SAINTE MARTHE</t>
  </si>
  <si>
    <t>070007059</t>
  </si>
  <si>
    <t>ASSOCIATION SANTE AUTONOMIE</t>
  </si>
  <si>
    <t>070007752</t>
  </si>
  <si>
    <t>SPASAD ASSOCIATION SANTE AUTONOMIE 07</t>
  </si>
  <si>
    <t>070007760</t>
  </si>
  <si>
    <t>SPASAD ASA HAUTE LOIRE</t>
  </si>
  <si>
    <t>070001748</t>
  </si>
  <si>
    <t>070006358</t>
  </si>
  <si>
    <t>MAPA "LES CERISES" (PUV)</t>
  </si>
  <si>
    <t>07041</t>
  </si>
  <si>
    <t>BOULIEU LES ANNONAY</t>
  </si>
  <si>
    <t>070784087</t>
  </si>
  <si>
    <t>SSIAD MFAD BOURG ST ANDEOL</t>
  </si>
  <si>
    <t>07042</t>
  </si>
  <si>
    <t>BOURG SAINT ANDEOL</t>
  </si>
  <si>
    <t>070004882</t>
  </si>
  <si>
    <t>ASSOCIATION ST RÉGIS</t>
  </si>
  <si>
    <t>070004890</t>
  </si>
  <si>
    <t>EHPAD "STE MARIE"</t>
  </si>
  <si>
    <t>070005558</t>
  </si>
  <si>
    <t>CH BOURG SAINT ANDEOL</t>
  </si>
  <si>
    <t>070784525</t>
  </si>
  <si>
    <t>EHPAD DE L'HOPITAL DE BOURG</t>
  </si>
  <si>
    <t>250017415</t>
  </si>
  <si>
    <t>LA BASTIDE DE LA TOURNE</t>
  </si>
  <si>
    <t>070785944</t>
  </si>
  <si>
    <t>EHPAD KORIAN LA BASTIDE</t>
  </si>
  <si>
    <t>070000328</t>
  </si>
  <si>
    <t>EHPAD CHALAMBELLE</t>
  </si>
  <si>
    <t>070008040</t>
  </si>
  <si>
    <t>EHPA "CHALAMBELLE"</t>
  </si>
  <si>
    <t>07045</t>
  </si>
  <si>
    <t>BURZET</t>
  </si>
  <si>
    <t>070780606</t>
  </si>
  <si>
    <t>EHPAD "CHALAMBELLE"</t>
  </si>
  <si>
    <t>070007927</t>
  </si>
  <si>
    <t>CH DES CEVENNES ARDECHOISES</t>
  </si>
  <si>
    <t>070784582</t>
  </si>
  <si>
    <t>EHPAD DU CH LEOPOLD OLLIER</t>
  </si>
  <si>
    <t>07050</t>
  </si>
  <si>
    <t>CHAMBONAS</t>
  </si>
  <si>
    <t>070008057</t>
  </si>
  <si>
    <t>CCAS DE CHARMES SUR RHONE</t>
  </si>
  <si>
    <t>070780614</t>
  </si>
  <si>
    <t>EHPAD LES MIMOSAS</t>
  </si>
  <si>
    <t>07055</t>
  </si>
  <si>
    <t>CHARMES SUR RHONE</t>
  </si>
  <si>
    <t>070785951</t>
  </si>
  <si>
    <t>SSIAD MFAD LECHEYLARD</t>
  </si>
  <si>
    <t>07064</t>
  </si>
  <si>
    <t>LE CHEYLARD</t>
  </si>
  <si>
    <t>070007810</t>
  </si>
  <si>
    <t>SARL LE CHEYLARD</t>
  </si>
  <si>
    <t>070007802</t>
  </si>
  <si>
    <t>EHPA LES RIVES DE L'EYRIEUX</t>
  </si>
  <si>
    <t>070780150</t>
  </si>
  <si>
    <t>CH DU CHEYLARD</t>
  </si>
  <si>
    <t>070784574</t>
  </si>
  <si>
    <t>EHPAD DE L'HOPITAL DE CHEYLARD</t>
  </si>
  <si>
    <t>070000344</t>
  </si>
  <si>
    <t>EHPAD RESIDENCE YVES PERRIN</t>
  </si>
  <si>
    <t>070780622</t>
  </si>
  <si>
    <t>EHPAD RESIDENCE  YVES PERRIN</t>
  </si>
  <si>
    <t>07066</t>
  </si>
  <si>
    <t>CHOMERAC</t>
  </si>
  <si>
    <t>070001094</t>
  </si>
  <si>
    <t>CCAS DE COUCOURON</t>
  </si>
  <si>
    <t>070006416</t>
  </si>
  <si>
    <t>RESIDENCE AUTONOMIE  "LA LAOUNE"</t>
  </si>
  <si>
    <t>07071</t>
  </si>
  <si>
    <t>COUCOURON</t>
  </si>
  <si>
    <t>070786033</t>
  </si>
  <si>
    <t>690048111</t>
  </si>
  <si>
    <t>OXANCE MUTUELLES DE FRANCE</t>
  </si>
  <si>
    <t>070786553</t>
  </si>
  <si>
    <t>EHPAD LES LAVANDES</t>
  </si>
  <si>
    <t>07076</t>
  </si>
  <si>
    <t>CRUAS</t>
  </si>
  <si>
    <t>070784020</t>
  </si>
  <si>
    <t>SSIAD MFAD ANNONAY</t>
  </si>
  <si>
    <t>07078</t>
  </si>
  <si>
    <t>DAVEZIEUX</t>
  </si>
  <si>
    <t>070784426</t>
  </si>
  <si>
    <t>EHPAD "LA CLAIRIERE"</t>
  </si>
  <si>
    <t>070007497</t>
  </si>
  <si>
    <t>RESIDENCE "LES COLOMBES"</t>
  </si>
  <si>
    <t>070784111</t>
  </si>
  <si>
    <t>CCAS GUILHERAND GRANGES</t>
  </si>
  <si>
    <t>070783600</t>
  </si>
  <si>
    <t>EHPAD MARCEL COULET GUILHERAND</t>
  </si>
  <si>
    <t>07102</t>
  </si>
  <si>
    <t>GUILHERAND GRANGES</t>
  </si>
  <si>
    <t>070786439</t>
  </si>
  <si>
    <t>EHPAD LES TAMARIS</t>
  </si>
  <si>
    <t>070786074</t>
  </si>
  <si>
    <t>EHPAD RESIDENCE ROCHEMURE</t>
  </si>
  <si>
    <t>07107</t>
  </si>
  <si>
    <t>JAUJAC</t>
  </si>
  <si>
    <t>070003538</t>
  </si>
  <si>
    <t>SSIAD HL JOYEUSE</t>
  </si>
  <si>
    <t>07110</t>
  </si>
  <si>
    <t>JOYEUSE</t>
  </si>
  <si>
    <t>070784533</t>
  </si>
  <si>
    <t>EHPAD DE L'HOPITAL DE JOYEUSE</t>
  </si>
  <si>
    <t>070001177</t>
  </si>
  <si>
    <t>CCAS LABEGUDE</t>
  </si>
  <si>
    <t>070786462</t>
  </si>
  <si>
    <t>EHPA LF RESIDENCE DU VAL D ARDECHE</t>
  </si>
  <si>
    <t>07116</t>
  </si>
  <si>
    <t>LABEGUDE</t>
  </si>
  <si>
    <t>920028560</t>
  </si>
  <si>
    <t>FONDATION PARTAGE ET VIE</t>
  </si>
  <si>
    <t>070780663</t>
  </si>
  <si>
    <t>EHPAD LES PERVENCHES</t>
  </si>
  <si>
    <t>07117</t>
  </si>
  <si>
    <t>LABLACHERE</t>
  </si>
  <si>
    <t>070000559</t>
  </si>
  <si>
    <t>CENTRE COMMUNAL D'ACTION SOCIALE</t>
  </si>
  <si>
    <t>070783543</t>
  </si>
  <si>
    <t>EHPAD RESIDENCE DU LAC</t>
  </si>
  <si>
    <t>07119</t>
  </si>
  <si>
    <t>LE LAC D ISSARLES</t>
  </si>
  <si>
    <t>070783774</t>
  </si>
  <si>
    <t>EHPAD LES PINS</t>
  </si>
  <si>
    <t>07127</t>
  </si>
  <si>
    <t>LALEVADE D ARDECHE</t>
  </si>
  <si>
    <t>070000294</t>
  </si>
  <si>
    <t>EHPAD LE BALCON DES ALPES</t>
  </si>
  <si>
    <t>070780531</t>
  </si>
  <si>
    <t>07128</t>
  </si>
  <si>
    <t>LALOUVESC</t>
  </si>
  <si>
    <t>070780366</t>
  </si>
  <si>
    <t>CH DE LAMASTRE</t>
  </si>
  <si>
    <t>070784558</t>
  </si>
  <si>
    <t>EHPAD DU CH DE LAMASTRE</t>
  </si>
  <si>
    <t>07129</t>
  </si>
  <si>
    <t>LAMASTRE</t>
  </si>
  <si>
    <t>070786009</t>
  </si>
  <si>
    <t>SSIAD DU CH DE LAMASTRE</t>
  </si>
  <si>
    <t>070004742</t>
  </si>
  <si>
    <t>CH DE LARGENTIERE</t>
  </si>
  <si>
    <t>070784566</t>
  </si>
  <si>
    <t>EHPAD HLI DE ROCHER/LARGENTIERE</t>
  </si>
  <si>
    <t>07132</t>
  </si>
  <si>
    <t>LARGENTIERE</t>
  </si>
  <si>
    <t>070005012</t>
  </si>
  <si>
    <t>LOGEMENT FOYER JEAN-HELENE</t>
  </si>
  <si>
    <t>07138</t>
  </si>
  <si>
    <t>LAVILLEDIEU</t>
  </si>
  <si>
    <t>070780283</t>
  </si>
  <si>
    <t>MAISON DE RETRAITE DE MARCOLS</t>
  </si>
  <si>
    <t>070784590</t>
  </si>
  <si>
    <t>EHPAD CAMOUS -SALOMON</t>
  </si>
  <si>
    <t>07149</t>
  </si>
  <si>
    <t>MARCOLS LES EAUX</t>
  </si>
  <si>
    <t>070784137</t>
  </si>
  <si>
    <t>CCAS MONTPEZAT SOUS BAUZON</t>
  </si>
  <si>
    <t>070006481</t>
  </si>
  <si>
    <t>RESIDENCE AUTONOMIE LE ROCHER DE MIDI</t>
  </si>
  <si>
    <t>07161</t>
  </si>
  <si>
    <t>MONTPEZAT SOUS BAUZON</t>
  </si>
  <si>
    <t>070783618</t>
  </si>
  <si>
    <t>EHPAD LES TILLEULS</t>
  </si>
  <si>
    <t>070786561</t>
  </si>
  <si>
    <t>LF "LES TERRASSES DE L'EYRIEUX"</t>
  </si>
  <si>
    <t>07167</t>
  </si>
  <si>
    <t>LES OLLIERES SUR EYRIEUX</t>
  </si>
  <si>
    <t>07181</t>
  </si>
  <si>
    <t>070007786</t>
  </si>
  <si>
    <t>SPASAD ARDECHOIS</t>
  </si>
  <si>
    <t>07186</t>
  </si>
  <si>
    <t>PRIVAS</t>
  </si>
  <si>
    <t>070783667</t>
  </si>
  <si>
    <t>EHPAD RESIDENCE LANCELOT</t>
  </si>
  <si>
    <t>070783972</t>
  </si>
  <si>
    <t>SSIAD MFAD PRIVAS</t>
  </si>
  <si>
    <t>070002878</t>
  </si>
  <si>
    <t>CH DE PRIVAS ARDECHE</t>
  </si>
  <si>
    <t>070005657</t>
  </si>
  <si>
    <t>EHPAD LE MONTOULON</t>
  </si>
  <si>
    <t>070006366</t>
  </si>
  <si>
    <t>MAPA "LA ROSE DU PRE  (PUV)</t>
  </si>
  <si>
    <t>07197</t>
  </si>
  <si>
    <t>ROIFFIEUX</t>
  </si>
  <si>
    <t>070008032</t>
  </si>
  <si>
    <t>EHPAD PUBLIC AUTONOME LE MERIDIEN</t>
  </si>
  <si>
    <t>070784442</t>
  </si>
  <si>
    <t>EHPAD RESIDENCE LE MERIDIEN</t>
  </si>
  <si>
    <t>07201</t>
  </si>
  <si>
    <t>RUOMS</t>
  </si>
  <si>
    <t>070786090</t>
  </si>
  <si>
    <t>SSIAD DU HAUT VIVARAIS</t>
  </si>
  <si>
    <t>07204</t>
  </si>
  <si>
    <t>SAINT AGREVE</t>
  </si>
  <si>
    <t>070780184</t>
  </si>
  <si>
    <t>HOPITAL PRIVE DE SAINT AGREVE</t>
  </si>
  <si>
    <t>070784665</t>
  </si>
  <si>
    <t>EHPAD DE L'HOPITAL PRIVE DE ST-AGREVE</t>
  </si>
  <si>
    <t>070780382</t>
  </si>
  <si>
    <t>CH DE SAINT FELICIEN</t>
  </si>
  <si>
    <t>070783816</t>
  </si>
  <si>
    <t>EHPAD DE L'HOPITAL DE SAINT-FELICIEN</t>
  </si>
  <si>
    <t>07236</t>
  </si>
  <si>
    <t>SAINT FELICIEN</t>
  </si>
  <si>
    <t>070784756</t>
  </si>
  <si>
    <t>MUTUALITÉ SOCIALE AGRICOLE</t>
  </si>
  <si>
    <t>Mut.Sociale Agricole</t>
  </si>
  <si>
    <t>070786579</t>
  </si>
  <si>
    <t>MARPA "LA VIVANCE"</t>
  </si>
  <si>
    <t>070006515</t>
  </si>
  <si>
    <t>LOGEMENT FOYER ST JEAN DE MUZOLS</t>
  </si>
  <si>
    <t>07245</t>
  </si>
  <si>
    <t>SAINT JEAN DE MUZOLS</t>
  </si>
  <si>
    <t>070000369</t>
  </si>
  <si>
    <t>EHPAD LA CERRENO</t>
  </si>
  <si>
    <t>070780648</t>
  </si>
  <si>
    <t>EHPAD "LA CERRENO"</t>
  </si>
  <si>
    <t>07269</t>
  </si>
  <si>
    <t>SAINT MARTIN DE VALAMAS</t>
  </si>
  <si>
    <t>070000757</t>
  </si>
  <si>
    <t>ARDECHE AIDE A DOMICILE</t>
  </si>
  <si>
    <t>070007794</t>
  </si>
  <si>
    <t>SPASAD UNA CRUSSOL</t>
  </si>
  <si>
    <t>07281</t>
  </si>
  <si>
    <t>SAINT PERAY</t>
  </si>
  <si>
    <t>070784905</t>
  </si>
  <si>
    <t>SSIAD DE ST PERAY</t>
  </si>
  <si>
    <t>070784145</t>
  </si>
  <si>
    <t>CCAS SAINT PERAY</t>
  </si>
  <si>
    <t>070783642</t>
  </si>
  <si>
    <t>EHPAD RESIDENCE "MALGAZON"</t>
  </si>
  <si>
    <t>070785118</t>
  </si>
  <si>
    <t>EHPAD RESIDENCE LES BAINS</t>
  </si>
  <si>
    <t>070784152</t>
  </si>
  <si>
    <t>CCAS SAINT PIERREVILLE</t>
  </si>
  <si>
    <t>070783626</t>
  </si>
  <si>
    <t>EHPAD  LES MYRTILLES</t>
  </si>
  <si>
    <t>07286</t>
  </si>
  <si>
    <t>SAINT PIERREVILLE</t>
  </si>
  <si>
    <t>070786652</t>
  </si>
  <si>
    <t>SSIAD DE ST PIERREVILLE</t>
  </si>
  <si>
    <t>070785332</t>
  </si>
  <si>
    <t>CCAS SAINT PRIVAT</t>
  </si>
  <si>
    <t>070784277</t>
  </si>
  <si>
    <t>EHPAD LE CHARNIVET</t>
  </si>
  <si>
    <t>07289</t>
  </si>
  <si>
    <t>SAINT PRIVAT</t>
  </si>
  <si>
    <t>070780523</t>
  </si>
  <si>
    <t>EHPAD "LES MURIERS"</t>
  </si>
  <si>
    <t>07295</t>
  </si>
  <si>
    <t>SAINT SAUVEUR DE MONTAGUT</t>
  </si>
  <si>
    <t>070786306</t>
  </si>
  <si>
    <t>SSIAD  DE ST SAUVEUR DE .</t>
  </si>
  <si>
    <t>070000674</t>
  </si>
  <si>
    <t>SAS LA BASTIDE DU MONT VINOBRE</t>
  </si>
  <si>
    <t>070784053</t>
  </si>
  <si>
    <t>EHPAD LA BASTIDE DU MONT VINOBRE</t>
  </si>
  <si>
    <t>07296</t>
  </si>
  <si>
    <t>SAINT SERNIN</t>
  </si>
  <si>
    <t>070000492</t>
  </si>
  <si>
    <t>EHPAD LES CHARMES</t>
  </si>
  <si>
    <t>Etb.Social Intercom.</t>
  </si>
  <si>
    <t>070783477</t>
  </si>
  <si>
    <t>EHPAD LES CHARMES SATILLIEU</t>
  </si>
  <si>
    <t>07309</t>
  </si>
  <si>
    <t>SATILLIEU</t>
  </si>
  <si>
    <t>070000211</t>
  </si>
  <si>
    <t>CH DE SERRIERES</t>
  </si>
  <si>
    <t>070784608</t>
  </si>
  <si>
    <t>EHPAD DE L'HOPITAL DE SERRIERES</t>
  </si>
  <si>
    <t>07313</t>
  </si>
  <si>
    <t>SERRIERES</t>
  </si>
  <si>
    <t>070783683</t>
  </si>
  <si>
    <t>EHPAD RESIDENCE LES PEUPLIERS</t>
  </si>
  <si>
    <t>07319</t>
  </si>
  <si>
    <t>LE TEIL</t>
  </si>
  <si>
    <t>070784004</t>
  </si>
  <si>
    <t>SSIAD MFAD LE TEIL</t>
  </si>
  <si>
    <t>070783709</t>
  </si>
  <si>
    <t>EHPAD RESIDENCE "LES VERGERS"</t>
  </si>
  <si>
    <t>07322</t>
  </si>
  <si>
    <t>THUEYTS</t>
  </si>
  <si>
    <t>070783675</t>
  </si>
  <si>
    <t>EHPAD "ROCHE DE FRANCE"</t>
  </si>
  <si>
    <t>07324</t>
  </si>
  <si>
    <t>070783998</t>
  </si>
  <si>
    <t>SSIAD MFAD TOURNON</t>
  </si>
  <si>
    <t>070000666</t>
  </si>
  <si>
    <t>S.A.R.L. "LES OPALINES"</t>
  </si>
  <si>
    <t>070007505</t>
  </si>
  <si>
    <t>RESIDENCE LES OPALINES</t>
  </si>
  <si>
    <t>070784046</t>
  </si>
  <si>
    <t>EHPAD "LES OPALINES"</t>
  </si>
  <si>
    <t>070784160</t>
  </si>
  <si>
    <t>CCAS UCEL</t>
  </si>
  <si>
    <t>070783584</t>
  </si>
  <si>
    <t>EHPAD LE SANDRON</t>
  </si>
  <si>
    <t>07325</t>
  </si>
  <si>
    <t>UCEL</t>
  </si>
  <si>
    <t>070780630</t>
  </si>
  <si>
    <t>EHPAD RESIDENCE VAL DE BEAUME</t>
  </si>
  <si>
    <t>07329</t>
  </si>
  <si>
    <t>VALGORGE</t>
  </si>
  <si>
    <t>070780119</t>
  </si>
  <si>
    <t>CH DE VALLON PONT D'ARC</t>
  </si>
  <si>
    <t>070784616</t>
  </si>
  <si>
    <t>EHPAD DE L'HOPITAL DE VALLON</t>
  </si>
  <si>
    <t>07330</t>
  </si>
  <si>
    <t>VALLON PONT D ARC</t>
  </si>
  <si>
    <t>070780333</t>
  </si>
  <si>
    <t>EHPAD LE BOSC</t>
  </si>
  <si>
    <t>07331</t>
  </si>
  <si>
    <t>VALS LES BAINS</t>
  </si>
  <si>
    <t>070783691</t>
  </si>
  <si>
    <t>EHPAD RESIDENCE "LE ROUSSILLON"</t>
  </si>
  <si>
    <t>07334</t>
  </si>
  <si>
    <t>LES VANS</t>
  </si>
  <si>
    <t>070000708</t>
  </si>
  <si>
    <t>ASSOCIATION VIVRE CHEZ SOI</t>
  </si>
  <si>
    <t>070007778</t>
  </si>
  <si>
    <t>SPASAD VIVRE CHEZ SOI</t>
  </si>
  <si>
    <t>070784293</t>
  </si>
  <si>
    <t>SSIAD "VIVRE CHEZ SOI"</t>
  </si>
  <si>
    <t>070007133</t>
  </si>
  <si>
    <t>MAPA RESIDENCE LES VERNES</t>
  </si>
  <si>
    <t>07337</t>
  </si>
  <si>
    <t>VERNOSC LES ANNONAY</t>
  </si>
  <si>
    <t>07338</t>
  </si>
  <si>
    <t>070007091</t>
  </si>
  <si>
    <t>RÉSIDENCE SERVICE VESSEAUX</t>
  </si>
  <si>
    <t>07339</t>
  </si>
  <si>
    <t>VESSEAUX</t>
  </si>
  <si>
    <t>070783576</t>
  </si>
  <si>
    <t>EHPAD LE PRE DE LONG CHAMP</t>
  </si>
  <si>
    <t>070780127</t>
  </si>
  <si>
    <t>CH DE VILLENEUVE DE BERG</t>
  </si>
  <si>
    <t>070784632</t>
  </si>
  <si>
    <t>EHPAD "LES CIGALINES"</t>
  </si>
  <si>
    <t>07341</t>
  </si>
  <si>
    <t>VILLENEUVE DE BERG</t>
  </si>
  <si>
    <t>070784178</t>
  </si>
  <si>
    <t>CCAS VILLENEUVE DE BERG</t>
  </si>
  <si>
    <t>070783634</t>
  </si>
  <si>
    <t>EHPAD LES TERRASSES DE L'IBIE</t>
  </si>
  <si>
    <t>070786421</t>
  </si>
  <si>
    <t>MAPA DE VIILEVOCANCE</t>
  </si>
  <si>
    <t>07342</t>
  </si>
  <si>
    <t>VILLEVOCANCE</t>
  </si>
  <si>
    <t>070000302</t>
  </si>
  <si>
    <t>ASSOCIATION BETHANIE</t>
  </si>
  <si>
    <t>070001250</t>
  </si>
  <si>
    <t>EHPAD "LE CHALENDAS"</t>
  </si>
  <si>
    <t>07343</t>
  </si>
  <si>
    <t>VINEZAC</t>
  </si>
  <si>
    <t>070001144</t>
  </si>
  <si>
    <t>SAS "LES OPALINES VIVIERS"</t>
  </si>
  <si>
    <t>070786264</t>
  </si>
  <si>
    <t>EHPAD RESIDENCE "LES OPALINES VIVIERS"</t>
  </si>
  <si>
    <t>07346</t>
  </si>
  <si>
    <t>VIVIERS</t>
  </si>
  <si>
    <t>070784640</t>
  </si>
  <si>
    <t>EHPAD DE L'HOPITAL DE VIVIERS</t>
  </si>
  <si>
    <t>070007141</t>
  </si>
  <si>
    <t>MAPA LES TROUBADOURS</t>
  </si>
  <si>
    <t>07347</t>
  </si>
  <si>
    <t>VOCANCE</t>
  </si>
  <si>
    <t>070785993</t>
  </si>
  <si>
    <t>SSIAD SUD ARDECHE</t>
  </si>
  <si>
    <t>07348</t>
  </si>
  <si>
    <t>VOGUE</t>
  </si>
  <si>
    <t>070785175</t>
  </si>
  <si>
    <t>SSIAD MFAD LA VOULTE</t>
  </si>
  <si>
    <t>07349</t>
  </si>
  <si>
    <t>LA VOULTE SUR RHONE</t>
  </si>
  <si>
    <t>070784541</t>
  </si>
  <si>
    <t>EHPAD DE L'HOPITAL DE LA VOULTE</t>
  </si>
  <si>
    <t>150000073</t>
  </si>
  <si>
    <t>EHPAD PIERRE JARRY</t>
  </si>
  <si>
    <t>150780161</t>
  </si>
  <si>
    <t>15</t>
  </si>
  <si>
    <t>15001</t>
  </si>
  <si>
    <t>ALLANCHE</t>
  </si>
  <si>
    <t>150000081</t>
  </si>
  <si>
    <t>EHPAD LES CHAMPS FLEURIS</t>
  </si>
  <si>
    <t>150780179</t>
  </si>
  <si>
    <t>15003</t>
  </si>
  <si>
    <t>ALLY</t>
  </si>
  <si>
    <t>150002400</t>
  </si>
  <si>
    <t>CCAS ARPAJON SUR CERE</t>
  </si>
  <si>
    <t>150002426</t>
  </si>
  <si>
    <t>EHPAD "RESIDENCE DE LA CERE"</t>
  </si>
  <si>
    <t>15012</t>
  </si>
  <si>
    <t>ARPAJON SUR CERE</t>
  </si>
  <si>
    <t>150000115</t>
  </si>
  <si>
    <t>ASSOCIATION "LA LOUVIERE"</t>
  </si>
  <si>
    <t>150780336</t>
  </si>
  <si>
    <t>EHPAD "LA LOUVIERE"</t>
  </si>
  <si>
    <t>15014</t>
  </si>
  <si>
    <t>150000297</t>
  </si>
  <si>
    <t>MAISON DE RETRAITE ST RAPHAEL</t>
  </si>
  <si>
    <t>150781896</t>
  </si>
  <si>
    <t>150001568</t>
  </si>
  <si>
    <t>UDAF DU CANTAL</t>
  </si>
  <si>
    <t>150003598</t>
  </si>
  <si>
    <t>PLATEFORME REPIT PFR</t>
  </si>
  <si>
    <t>150002939</t>
  </si>
  <si>
    <t>LES MAISONNEES D'AURILLAC</t>
  </si>
  <si>
    <t>Autre Org.Priv.Com.</t>
  </si>
  <si>
    <t>150002699</t>
  </si>
  <si>
    <t>EHPAD MAISONNEE LE CAP BLANC</t>
  </si>
  <si>
    <t>150003291</t>
  </si>
  <si>
    <t>LA PROVIDENCE D'AURILLAC</t>
  </si>
  <si>
    <t>150002079</t>
  </si>
  <si>
    <t>150783355</t>
  </si>
  <si>
    <t>SSIAD DU CH HENRI MONDOR - AURILLAC</t>
  </si>
  <si>
    <t>150782159</t>
  </si>
  <si>
    <t>CITES CANTALIENNES DE L'AUTOMME</t>
  </si>
  <si>
    <t>150000446</t>
  </si>
  <si>
    <t>EHPAD SAINT- JOSEPH</t>
  </si>
  <si>
    <t>150780195</t>
  </si>
  <si>
    <t>EHPAD "VILLA SAINTE MARIE"</t>
  </si>
  <si>
    <t>150782217</t>
  </si>
  <si>
    <t>CCAS AURILLAC</t>
  </si>
  <si>
    <t>150002731</t>
  </si>
  <si>
    <t>CENTRE ACCUEIL DE JOUR CLOS ALOUETTES</t>
  </si>
  <si>
    <t>ARS/PCD CAJ PA HAS</t>
  </si>
  <si>
    <t>150780369</t>
  </si>
  <si>
    <t>EHPAD LA LIMAGNE</t>
  </si>
  <si>
    <t>150782027</t>
  </si>
  <si>
    <t>EHPAD LOUIS TAURANT</t>
  </si>
  <si>
    <t>150782084</t>
  </si>
  <si>
    <t>SSIAD CCAS AURILLAC</t>
  </si>
  <si>
    <t>150783116</t>
  </si>
  <si>
    <t>EHPAD RESIDENCE DE COISSY</t>
  </si>
  <si>
    <t>150000131</t>
  </si>
  <si>
    <t>150780385</t>
  </si>
  <si>
    <t>EHPAD SAINTE ELISABETH</t>
  </si>
  <si>
    <t>15045</t>
  </si>
  <si>
    <t>CHAUDES AIGUES</t>
  </si>
  <si>
    <t>150780047</t>
  </si>
  <si>
    <t>CH DE CONDAT EN FENIERS</t>
  </si>
  <si>
    <t>150782548</t>
  </si>
  <si>
    <t>EHPAD CH DE CONDAT EN FENIERS</t>
  </si>
  <si>
    <t>15054</t>
  </si>
  <si>
    <t>CONDAT</t>
  </si>
  <si>
    <t>150782803</t>
  </si>
  <si>
    <t>SSIAD CH DE CONDAT EN FENIERS</t>
  </si>
  <si>
    <t>150003259</t>
  </si>
  <si>
    <t>ADMR CHATAIGNERAIE SSIAD</t>
  </si>
  <si>
    <t>150783058</t>
  </si>
  <si>
    <t>SSIAD ADMR LA CHATAIGNERAIE</t>
  </si>
  <si>
    <t>15085</t>
  </si>
  <si>
    <t>LABROUSSE</t>
  </si>
  <si>
    <t>150783264</t>
  </si>
  <si>
    <t>CCAS LANOBRE</t>
  </si>
  <si>
    <t>150782712</t>
  </si>
  <si>
    <t>EHPAD RESIDENCE DE L'ARTENSE</t>
  </si>
  <si>
    <t>15092</t>
  </si>
  <si>
    <t>LANOBRE</t>
  </si>
  <si>
    <t>190002998</t>
  </si>
  <si>
    <t>ASSO AIDE DOM MILIEU RURAL BORT</t>
  </si>
  <si>
    <t>150001659</t>
  </si>
  <si>
    <t>SSIAD ADMR CHAMPS/TARENTAINE</t>
  </si>
  <si>
    <t>15094</t>
  </si>
  <si>
    <t>150000156</t>
  </si>
  <si>
    <t>MAISON DE RETRAITE TIBLE</t>
  </si>
  <si>
    <t>150780401</t>
  </si>
  <si>
    <t>EHPAD TIBLE</t>
  </si>
  <si>
    <t>15114</t>
  </si>
  <si>
    <t>MARCENAT</t>
  </si>
  <si>
    <t>150002467</t>
  </si>
  <si>
    <t>EHPAD "HAUT MALLET"</t>
  </si>
  <si>
    <t>15119</t>
  </si>
  <si>
    <t>MASSIAC</t>
  </si>
  <si>
    <t>150780427</t>
  </si>
  <si>
    <t>EHPAD "AVININ JOHANNEL"</t>
  </si>
  <si>
    <t>150783041</t>
  </si>
  <si>
    <t>ADMR DU CANTAL</t>
  </si>
  <si>
    <t>150000768</t>
  </si>
  <si>
    <t>SSIAD ADMR MASSIAC-BLESLE</t>
  </si>
  <si>
    <t>150003515</t>
  </si>
  <si>
    <t>SPASAD ADMR</t>
  </si>
  <si>
    <t>150780468</t>
  </si>
  <si>
    <t>CH DE MAURIAC</t>
  </si>
  <si>
    <t>150002418</t>
  </si>
  <si>
    <t>EHPAD DU PAYS VERT DU CH DE MAURIAC</t>
  </si>
  <si>
    <t>15120</t>
  </si>
  <si>
    <t>MAURIAC</t>
  </si>
  <si>
    <t>150782910</t>
  </si>
  <si>
    <t>SSIAD CH MAURIAC</t>
  </si>
  <si>
    <t>150782696</t>
  </si>
  <si>
    <t>CCAS MAURIAC</t>
  </si>
  <si>
    <t>150782704</t>
  </si>
  <si>
    <t>RESIDENCE DE L'AUZELAIRE</t>
  </si>
  <si>
    <t>750057291</t>
  </si>
  <si>
    <t>CHEMINS D'ESPERANCE</t>
  </si>
  <si>
    <t>150002715</t>
  </si>
  <si>
    <t>EHPAD "LES VAYSSES"</t>
  </si>
  <si>
    <t>150000172</t>
  </si>
  <si>
    <t>EHPAD "ROGER JALENQUES"</t>
  </si>
  <si>
    <t>150780484</t>
  </si>
  <si>
    <t>15122</t>
  </si>
  <si>
    <t>MAURS</t>
  </si>
  <si>
    <t>150783066</t>
  </si>
  <si>
    <t>SSIAD EHPAD MAURS</t>
  </si>
  <si>
    <t>150782233</t>
  </si>
  <si>
    <t>CCAS MONTSALVY</t>
  </si>
  <si>
    <t>150782001</t>
  </si>
  <si>
    <t>EHPAD LE CHATEAU</t>
  </si>
  <si>
    <t>15134</t>
  </si>
  <si>
    <t>MONTSALVY</t>
  </si>
  <si>
    <t>150780500</t>
  </si>
  <si>
    <t>CH DE MURAT</t>
  </si>
  <si>
    <t>150782555</t>
  </si>
  <si>
    <t>EHPAD CH DE MURAT</t>
  </si>
  <si>
    <t>15138</t>
  </si>
  <si>
    <t>MURAT</t>
  </si>
  <si>
    <t>150782654</t>
  </si>
  <si>
    <t>SSIAD CH DE MURAT</t>
  </si>
  <si>
    <t>150783934</t>
  </si>
  <si>
    <t>RES.HEBERG.TEMPORAIRE.P.A. LA ROSERAIE</t>
  </si>
  <si>
    <t>150782431</t>
  </si>
  <si>
    <t>CCAS NEUSSARGUES EN PINATELLE</t>
  </si>
  <si>
    <t>150780518</t>
  </si>
  <si>
    <t>EHPAD "RESIDENCE L'ALAGNON"</t>
  </si>
  <si>
    <t>15141</t>
  </si>
  <si>
    <t>NEUSSARGUES EN PINATELLE</t>
  </si>
  <si>
    <t>150000198</t>
  </si>
  <si>
    <t>MAISON DE RETRAITE " LA MAINADA"</t>
  </si>
  <si>
    <t>150780526</t>
  </si>
  <si>
    <t>EHPAD LA MAINADA</t>
  </si>
  <si>
    <t>15152</t>
  </si>
  <si>
    <t>PIERREFORT</t>
  </si>
  <si>
    <t>150783678</t>
  </si>
  <si>
    <t>SSIAD EHPAD LA MAINADA</t>
  </si>
  <si>
    <t>150000206</t>
  </si>
  <si>
    <t>EHPAD LE BOCAGE</t>
  </si>
  <si>
    <t>150780534</t>
  </si>
  <si>
    <t>15153</t>
  </si>
  <si>
    <t>PLEAUX</t>
  </si>
  <si>
    <t>150782720</t>
  </si>
  <si>
    <t>CCAS RAULHAC</t>
  </si>
  <si>
    <t>150782738</t>
  </si>
  <si>
    <t>EHPAD DE RAULHAC</t>
  </si>
  <si>
    <t>15159</t>
  </si>
  <si>
    <t>RAULHAC</t>
  </si>
  <si>
    <t>150000909</t>
  </si>
  <si>
    <t>EHPAD RESIDENCE LES PRES VERTS</t>
  </si>
  <si>
    <t>15160</t>
  </si>
  <si>
    <t>REILHAC</t>
  </si>
  <si>
    <t>150000222</t>
  </si>
  <si>
    <t>EHPAD  BRUN VERGEADE</t>
  </si>
  <si>
    <t>150780575</t>
  </si>
  <si>
    <t>EHPAD "BRUN VERGEADE"</t>
  </si>
  <si>
    <t>15162</t>
  </si>
  <si>
    <t>RIOM ES MONTAGNES</t>
  </si>
  <si>
    <t>150782936</t>
  </si>
  <si>
    <t>SSIAD ADMR DU NORD CANTAL</t>
  </si>
  <si>
    <t>150781904</t>
  </si>
  <si>
    <t>EHPAD "L'OREE DU BOIS"</t>
  </si>
  <si>
    <t>15169</t>
  </si>
  <si>
    <t>SAIGNES</t>
  </si>
  <si>
    <t>150780088</t>
  </si>
  <si>
    <t>CH DE SAINT FLOUR</t>
  </si>
  <si>
    <t>150002459</t>
  </si>
  <si>
    <t>EHPAD DU CH DE SAINT-FLOUR</t>
  </si>
  <si>
    <t>15187</t>
  </si>
  <si>
    <t>SAINT FLOUR</t>
  </si>
  <si>
    <t>150783363</t>
  </si>
  <si>
    <t>SSIAD DU CH DE SAINT-FLOUR</t>
  </si>
  <si>
    <t>150780641</t>
  </si>
  <si>
    <t>EHPAD "JEAN MEYRONNEINC"</t>
  </si>
  <si>
    <t>150782118</t>
  </si>
  <si>
    <t>EHPAD "LA VIGIERE"</t>
  </si>
  <si>
    <t>150000248</t>
  </si>
  <si>
    <t>EHPAD "LES JARDINS DE ST ILLIDE"</t>
  </si>
  <si>
    <t>150782282</t>
  </si>
  <si>
    <t>15191</t>
  </si>
  <si>
    <t>SAINT ILLIDE</t>
  </si>
  <si>
    <t>150783793</t>
  </si>
  <si>
    <t>CCAS SAINT MARTIN VALMEROUX</t>
  </si>
  <si>
    <t>150783801</t>
  </si>
  <si>
    <t>MAIS. ACCUEIL RURALE PERS.AGEES</t>
  </si>
  <si>
    <t>15202</t>
  </si>
  <si>
    <t>SAINT MARTIN VALMEROUX</t>
  </si>
  <si>
    <t>15216</t>
  </si>
  <si>
    <t>150000263</t>
  </si>
  <si>
    <t>MAISON DE RETRAITE DE SALERS</t>
  </si>
  <si>
    <t>150780682</t>
  </si>
  <si>
    <t>EHPAD "LIZET"</t>
  </si>
  <si>
    <t>15219</t>
  </si>
  <si>
    <t>SALERS</t>
  </si>
  <si>
    <t>150002822</t>
  </si>
  <si>
    <t>EHPAD "JEAN LIANDIER"</t>
  </si>
  <si>
    <t>15258</t>
  </si>
  <si>
    <t>VIC SUR CERE</t>
  </si>
  <si>
    <t>150783702</t>
  </si>
  <si>
    <t>EHPAD "LA SUMENE"</t>
  </si>
  <si>
    <t>15265</t>
  </si>
  <si>
    <t>YDES</t>
  </si>
  <si>
    <t>150002434</t>
  </si>
  <si>
    <t>EHPAD LA FORET</t>
  </si>
  <si>
    <t>15267</t>
  </si>
  <si>
    <t>YTRAC</t>
  </si>
  <si>
    <t>150780724</t>
  </si>
  <si>
    <t>EHPAD "PIERRE VALADOU"</t>
  </si>
  <si>
    <t>15268</t>
  </si>
  <si>
    <t>LE ROUGET PERS</t>
  </si>
  <si>
    <t>260006168</t>
  </si>
  <si>
    <t>EHPAD - MAISON DE BEAUVOIR</t>
  </si>
  <si>
    <t>26</t>
  </si>
  <si>
    <t>26005</t>
  </si>
  <si>
    <t>ALLAN</t>
  </si>
  <si>
    <t>260019575</t>
  </si>
  <si>
    <t>ASSO DE GESTION DE LA MARPA D'ALLEX</t>
  </si>
  <si>
    <t>260019849</t>
  </si>
  <si>
    <t>MARPA "LES JARDINS D'ALESIA"</t>
  </si>
  <si>
    <t>26006</t>
  </si>
  <si>
    <t>ALLEX</t>
  </si>
  <si>
    <t>260017603</t>
  </si>
  <si>
    <t>ASS. DE GESTION M.A.R.P.A</t>
  </si>
  <si>
    <t>260017611</t>
  </si>
  <si>
    <t>MAISON D'ACCUEIL RURALE POUR PA</t>
  </si>
  <si>
    <t>26010</t>
  </si>
  <si>
    <t>ANNEYRON</t>
  </si>
  <si>
    <t>260006796</t>
  </si>
  <si>
    <t>U.D.A.F.</t>
  </si>
  <si>
    <t>260011457</t>
  </si>
  <si>
    <t>EHPAD BLANCHELAINE</t>
  </si>
  <si>
    <t>26011</t>
  </si>
  <si>
    <t>AOUSTE SUR SYE</t>
  </si>
  <si>
    <t>260010152</t>
  </si>
  <si>
    <t>EHPAD RESIDENCE DE LA TOUR</t>
  </si>
  <si>
    <t>26033</t>
  </si>
  <si>
    <t>LA BAUME DE TRANSIT</t>
  </si>
  <si>
    <t>260012950</t>
  </si>
  <si>
    <t>SERENIDE LE BEAU MONT</t>
  </si>
  <si>
    <t>26037</t>
  </si>
  <si>
    <t>BEAUMONT LES VALENCE</t>
  </si>
  <si>
    <t>260000021</t>
  </si>
  <si>
    <t>CH DE VALENCE</t>
  </si>
  <si>
    <t>260005186</t>
  </si>
  <si>
    <t>EHPAD DE BEAUVALLON</t>
  </si>
  <si>
    <t>26042</t>
  </si>
  <si>
    <t>BEAUVALLON</t>
  </si>
  <si>
    <t>260017561</t>
  </si>
  <si>
    <t>LES MONTS DU MATIN</t>
  </si>
  <si>
    <t>260016159</t>
  </si>
  <si>
    <t>EHPAD LES MONTS DU MATIN</t>
  </si>
  <si>
    <t>26049</t>
  </si>
  <si>
    <t>BESAYES</t>
  </si>
  <si>
    <t>260006887</t>
  </si>
  <si>
    <t>FEDERATION ADMR DE LA DROME</t>
  </si>
  <si>
    <t>260006507</t>
  </si>
  <si>
    <t>SSIAD DE BOURDEAUX (ADMR)</t>
  </si>
  <si>
    <t>26056</t>
  </si>
  <si>
    <t>BOURDEAUX</t>
  </si>
  <si>
    <t>260020375</t>
  </si>
  <si>
    <t>SPASAD DE BOURDEAUX</t>
  </si>
  <si>
    <t>ARS PJ glob.hors CPM</t>
  </si>
  <si>
    <t>260009295</t>
  </si>
  <si>
    <t>ASSOCIATION "LE CHATELAS"</t>
  </si>
  <si>
    <t>260009303</t>
  </si>
  <si>
    <t>PUV MAISON D'ACCUEIL "L'OUSTALET"</t>
  </si>
  <si>
    <t>ARS PCD PUV CD HAS</t>
  </si>
  <si>
    <t>260011762</t>
  </si>
  <si>
    <t>SERENIDE LES SAULES</t>
  </si>
  <si>
    <t>26057</t>
  </si>
  <si>
    <t>BOURG DE PEAGE</t>
  </si>
  <si>
    <t>260008842</t>
  </si>
  <si>
    <t>CCAS BOURG DE PEAGE</t>
  </si>
  <si>
    <t>260017108</t>
  </si>
  <si>
    <t>ACCUEIL DE JOUR LE CLOS DE L'HERMITAGE</t>
  </si>
  <si>
    <t>260005582</t>
  </si>
  <si>
    <t>EHPAD LES MINIMES</t>
  </si>
  <si>
    <t>260011143</t>
  </si>
  <si>
    <t>CENTRE DE SOINS DE BOURG-LES-VALENCE</t>
  </si>
  <si>
    <t>260013107</t>
  </si>
  <si>
    <t>SSIAD BOURG-LES-VALENCE</t>
  </si>
  <si>
    <t>26058</t>
  </si>
  <si>
    <t>BOURG LES VALENCE</t>
  </si>
  <si>
    <t>260012109</t>
  </si>
  <si>
    <t>EHPAD "LES JARDINS DE L'ALLET"</t>
  </si>
  <si>
    <t>260000096</t>
  </si>
  <si>
    <t>CH DE BUIS LES BARONNIES</t>
  </si>
  <si>
    <t>260006689</t>
  </si>
  <si>
    <t>SSIAD HL BUIS-LES-BARONNIES</t>
  </si>
  <si>
    <t>26063</t>
  </si>
  <si>
    <t>BUIS LES BARONNIES</t>
  </si>
  <si>
    <t>260009196</t>
  </si>
  <si>
    <t>EHPAD LES CARLINES</t>
  </si>
  <si>
    <t>260006564</t>
  </si>
  <si>
    <t>SSIAD DE CHABEUIL</t>
  </si>
  <si>
    <t>26064</t>
  </si>
  <si>
    <t>CHABEUIL</t>
  </si>
  <si>
    <t>260020326</t>
  </si>
  <si>
    <t>SPASAD DE CHABEUIL EOVI</t>
  </si>
  <si>
    <t>260012976</t>
  </si>
  <si>
    <t>EHPAD KORIAN DROME PROVENCALE</t>
  </si>
  <si>
    <t>26078</t>
  </si>
  <si>
    <t>CHAROLS</t>
  </si>
  <si>
    <t>260016985</t>
  </si>
  <si>
    <t>LES OPALINES CHATEAUNEUF DE GALAURE</t>
  </si>
  <si>
    <t>260017462</t>
  </si>
  <si>
    <t>EHPAD LES HIRONDELLES DE LA GALAURE</t>
  </si>
  <si>
    <t>26083</t>
  </si>
  <si>
    <t>CHATEAUNEUF DE GALAURE</t>
  </si>
  <si>
    <t>260011705</t>
  </si>
  <si>
    <t>SERENIDE ST JEAN</t>
  </si>
  <si>
    <t>26086</t>
  </si>
  <si>
    <t>CHATILLON EN DIOIS</t>
  </si>
  <si>
    <t>260006556</t>
  </si>
  <si>
    <t>SSIAD PLAINE VALDAINE/ANDRANS (ADMR)</t>
  </si>
  <si>
    <t>26095</t>
  </si>
  <si>
    <t>CLEON D ANDRAN</t>
  </si>
  <si>
    <t>260020409</t>
  </si>
  <si>
    <t>SPASAD DE VALDAINE ANDRANS</t>
  </si>
  <si>
    <t>260000054</t>
  </si>
  <si>
    <t>CH DE CREST</t>
  </si>
  <si>
    <t>260006697</t>
  </si>
  <si>
    <t>SSIAD CENTRE HOSPITALIER DE CREST</t>
  </si>
  <si>
    <t>26108</t>
  </si>
  <si>
    <t>CREST</t>
  </si>
  <si>
    <t>260009170</t>
  </si>
  <si>
    <t>EHPAD CH CREST</t>
  </si>
  <si>
    <t>260011655</t>
  </si>
  <si>
    <t>EHPAD RESIDENCE ROCHECOURBE</t>
  </si>
  <si>
    <t>260005616</t>
  </si>
  <si>
    <t>EHPAD SAINTE ANNE</t>
  </si>
  <si>
    <t>260018536</t>
  </si>
  <si>
    <t>PSMS DU PAYS NYONSAIS BARONNIES</t>
  </si>
  <si>
    <t>260013065</t>
  </si>
  <si>
    <t>SSIAD PSMS DE CURNIER</t>
  </si>
  <si>
    <t>26112</t>
  </si>
  <si>
    <t>CURNIER</t>
  </si>
  <si>
    <t>260000104</t>
  </si>
  <si>
    <t>CH DE DIE</t>
  </si>
  <si>
    <t>260009188</t>
  </si>
  <si>
    <t>EHPAD CENTRE HOSPITALIER DIE</t>
  </si>
  <si>
    <t>26113</t>
  </si>
  <si>
    <t>DIE</t>
  </si>
  <si>
    <t>260012869</t>
  </si>
  <si>
    <t>SSIAD DU CH DE DIE</t>
  </si>
  <si>
    <t>260000047</t>
  </si>
  <si>
    <t>GROUPEMENT HOSPITALIER PORTES PROVENCE</t>
  </si>
  <si>
    <t>260009162</t>
  </si>
  <si>
    <t>EHPAD DE DIEULEFIT</t>
  </si>
  <si>
    <t>26114</t>
  </si>
  <si>
    <t>DIEULEFIT</t>
  </si>
  <si>
    <t>260001219</t>
  </si>
  <si>
    <t>ASS. FAMILIALE DE DIEULEFIT</t>
  </si>
  <si>
    <t>260006812</t>
  </si>
  <si>
    <t>SSIAD DE DIEULEFIT</t>
  </si>
  <si>
    <t>260020367</t>
  </si>
  <si>
    <t>SPASAD DE DIEULEFIT</t>
  </si>
  <si>
    <t>260005244</t>
  </si>
  <si>
    <t>EHPAD LEIS ESCHIROU</t>
  </si>
  <si>
    <t>260018742</t>
  </si>
  <si>
    <t>EHPAD LES PORTES DE PROVENCE</t>
  </si>
  <si>
    <t>26116</t>
  </si>
  <si>
    <t>DONZERE</t>
  </si>
  <si>
    <t>260018080</t>
  </si>
  <si>
    <t>SAS LES OPALINES GENISSIEUX</t>
  </si>
  <si>
    <t>260018114</t>
  </si>
  <si>
    <t>EHPAD LES JARDINS DE GENISSIEUX</t>
  </si>
  <si>
    <t>26139</t>
  </si>
  <si>
    <t>GENISSIEUX</t>
  </si>
  <si>
    <t>260011622</t>
  </si>
  <si>
    <t>SAS "LES OPALINES GRANE"</t>
  </si>
  <si>
    <t>260022546</t>
  </si>
  <si>
    <t>EHPAD LA MAISON DES BUIS</t>
  </si>
  <si>
    <t>26144</t>
  </si>
  <si>
    <t>GRANE</t>
  </si>
  <si>
    <t>260000757</t>
  </si>
  <si>
    <t>MAISON DE RETRAITE DE GRIGNAN</t>
  </si>
  <si>
    <t>260002068</t>
  </si>
  <si>
    <t>EHPAD LES TOURTERELLES</t>
  </si>
  <si>
    <t>26146</t>
  </si>
  <si>
    <t>GRIGNAN</t>
  </si>
  <si>
    <t>260018122</t>
  </si>
  <si>
    <t>EHPAD GABRIEL BIANCHERI</t>
  </si>
  <si>
    <t>26148</t>
  </si>
  <si>
    <t>HAUTERIVES</t>
  </si>
  <si>
    <t>260018171</t>
  </si>
  <si>
    <t>FL GABRIEL BIANCHERI</t>
  </si>
  <si>
    <t>260016852</t>
  </si>
  <si>
    <t>SSIAD DE LIVRON-SUR-DROME</t>
  </si>
  <si>
    <t>26165</t>
  </si>
  <si>
    <t>260020359</t>
  </si>
  <si>
    <t>SPASAD DE LIVRON-SUR-DROME EOVI</t>
  </si>
  <si>
    <t>260007935</t>
  </si>
  <si>
    <t>CCAS LORIOL</t>
  </si>
  <si>
    <t>260005491</t>
  </si>
  <si>
    <t>RESIDENCE AUT  "RESIDENCE DU PARC"</t>
  </si>
  <si>
    <t>26166</t>
  </si>
  <si>
    <t>260012810</t>
  </si>
  <si>
    <t>SERENIDE LES TILLEULS</t>
  </si>
  <si>
    <t>26167</t>
  </si>
  <si>
    <t>LUC EN DIOIS</t>
  </si>
  <si>
    <t>260019369</t>
  </si>
  <si>
    <t>ASSO GESTION MARPA LUC EN DIOIS</t>
  </si>
  <si>
    <t>260019427</t>
  </si>
  <si>
    <t>MARPA DE LUC EN DIOIS RES LE LUCQUET</t>
  </si>
  <si>
    <t>260012471</t>
  </si>
  <si>
    <t>S.A.R.L. LES GENETS</t>
  </si>
  <si>
    <t>260012489</t>
  </si>
  <si>
    <t>RESIDENCE LES GENETS</t>
  </si>
  <si>
    <t>26175</t>
  </si>
  <si>
    <t>MARIGNAC EN DIOIS</t>
  </si>
  <si>
    <t>260003819</t>
  </si>
  <si>
    <t>MAISON ACCUEIL SERVICES DE MARSANNE</t>
  </si>
  <si>
    <t>260003868</t>
  </si>
  <si>
    <t>EHPAD RESIDENCE COTEAUX DE MARSANNE</t>
  </si>
  <si>
    <t>26176</t>
  </si>
  <si>
    <t>MARSANNE</t>
  </si>
  <si>
    <t>260000088</t>
  </si>
  <si>
    <t>CH DE NYONS</t>
  </si>
  <si>
    <t>260013123</t>
  </si>
  <si>
    <t>LF MIRABEL AUX BARONNIES HL NYONS</t>
  </si>
  <si>
    <t>26182</t>
  </si>
  <si>
    <t>MIRABEL AUX BARONNIES</t>
  </si>
  <si>
    <t>260021803</t>
  </si>
  <si>
    <t>LE CHATEAU</t>
  </si>
  <si>
    <t>260005590</t>
  </si>
  <si>
    <t>26196</t>
  </si>
  <si>
    <t>MONTELEGER</t>
  </si>
  <si>
    <t>260013222</t>
  </si>
  <si>
    <t>EHPAD RESIDENCE MELUSINE</t>
  </si>
  <si>
    <t>26197</t>
  </si>
  <si>
    <t>MONTELIER</t>
  </si>
  <si>
    <t>260005681</t>
  </si>
  <si>
    <t>EHPAD LA MANOUDIERE</t>
  </si>
  <si>
    <t>26198</t>
  </si>
  <si>
    <t>MONTELIMAR</t>
  </si>
  <si>
    <t>260018403</t>
  </si>
  <si>
    <t>EHPAD ROCHE COLOMBE</t>
  </si>
  <si>
    <t>260005475</t>
  </si>
  <si>
    <t>LOGEMENT FOYER EMILE LOUBET</t>
  </si>
  <si>
    <t>260006465</t>
  </si>
  <si>
    <t>SSIAD DE MONTELIMAR</t>
  </si>
  <si>
    <t>260018213</t>
  </si>
  <si>
    <t>EHPAD EMILE LOUBET</t>
  </si>
  <si>
    <t>260020334</t>
  </si>
  <si>
    <t>SPASAD DE MONTELIMAR EOVI</t>
  </si>
  <si>
    <t>260005533</t>
  </si>
  <si>
    <t>EHPAD SAINTE MARTHE</t>
  </si>
  <si>
    <t>260014329</t>
  </si>
  <si>
    <t>EHPAD RESIDENCE ORPEA LA CLAIRIERE</t>
  </si>
  <si>
    <t>260005434</t>
  </si>
  <si>
    <t>EHPAD BEAUSOLEIL</t>
  </si>
  <si>
    <t>26218</t>
  </si>
  <si>
    <t>MOURS SAINT EUSEBE</t>
  </si>
  <si>
    <t>260006473</t>
  </si>
  <si>
    <t>SSIAD DE ROMANS SUR ISERE  EOVI</t>
  </si>
  <si>
    <t>260020342</t>
  </si>
  <si>
    <t>SPASAD DE MOURS-SAINT-EUSEBE EOVI</t>
  </si>
  <si>
    <t>260005467</t>
  </si>
  <si>
    <t>RESIDENCE AUTONOMIE LA POUSTERLE</t>
  </si>
  <si>
    <t>26220</t>
  </si>
  <si>
    <t>260009204</t>
  </si>
  <si>
    <t>EHPAD ENSOULEIADO</t>
  </si>
  <si>
    <t>260001003</t>
  </si>
  <si>
    <t>ASS. COMITE GEST. MAIS RETRAITE</t>
  </si>
  <si>
    <t>260005541</t>
  </si>
  <si>
    <t>EHPA MOUN OUSTAOU</t>
  </si>
  <si>
    <t>EHPA perc crédit AM</t>
  </si>
  <si>
    <t>ARS PCD EHPA DGS HAS</t>
  </si>
  <si>
    <t>260001797</t>
  </si>
  <si>
    <t>SAS LES TILLEULS</t>
  </si>
  <si>
    <t>260006184</t>
  </si>
  <si>
    <t>26225</t>
  </si>
  <si>
    <t>PARNANS</t>
  </si>
  <si>
    <t>260005483</t>
  </si>
  <si>
    <t>RESIDENCE AUTONOMIE "LA PASTOURELLE"</t>
  </si>
  <si>
    <t>26235</t>
  </si>
  <si>
    <t>260005509</t>
  </si>
  <si>
    <t>LOGEMENT FOYER  LOUISE MICHEL</t>
  </si>
  <si>
    <t>26252</t>
  </si>
  <si>
    <t>PORTES LES VALENCE</t>
  </si>
  <si>
    <t>260002019</t>
  </si>
  <si>
    <t>EHPAD LES CHENES</t>
  </si>
  <si>
    <t>260018130</t>
  </si>
  <si>
    <t>ASS. DE GESTION MARPA</t>
  </si>
  <si>
    <t>260018148</t>
  </si>
  <si>
    <t>MARPA LES BARONNIES</t>
  </si>
  <si>
    <t>26264</t>
  </si>
  <si>
    <t>REMUZAT</t>
  </si>
  <si>
    <t>260000161</t>
  </si>
  <si>
    <t>ETABLISSEMENT MEDICAL DE LA TEPPE</t>
  </si>
  <si>
    <t>260010574</t>
  </si>
  <si>
    <t>EHPAD L'ILE FLEURIE</t>
  </si>
  <si>
    <t>26271</t>
  </si>
  <si>
    <t>LA ROCHE DE GLUN</t>
  </si>
  <si>
    <t>260011747</t>
  </si>
  <si>
    <t>SARL "MA REVERDY"</t>
  </si>
  <si>
    <t>260011754</t>
  </si>
  <si>
    <t>EHPAD LES PLATANES</t>
  </si>
  <si>
    <t>260010335</t>
  </si>
  <si>
    <t>SSIAD ROMANS COURONNE (ADMR)</t>
  </si>
  <si>
    <t>26281</t>
  </si>
  <si>
    <t>ROMANS SUR ISERE</t>
  </si>
  <si>
    <t>260020391</t>
  </si>
  <si>
    <t>SPASAD DE ROMANS COURONNE</t>
  </si>
  <si>
    <t>260006986</t>
  </si>
  <si>
    <t>ASS. PUPILLES ENS. PUB SUD RHONE ALPES</t>
  </si>
  <si>
    <t>260017249</t>
  </si>
  <si>
    <t>ACCUEIL DE JOUR AUTONOME LIEU D ETRE</t>
  </si>
  <si>
    <t>260005426</t>
  </si>
  <si>
    <t>EHPAD DAUPHINE</t>
  </si>
  <si>
    <t>260016910</t>
  </si>
  <si>
    <t>CH HOPITAUX DROME NORD</t>
  </si>
  <si>
    <t>260005061</t>
  </si>
  <si>
    <t>EHPAD CLAIREFOND _ HDN SITE DE ROMANS</t>
  </si>
  <si>
    <t>260006176</t>
  </si>
  <si>
    <t>EHPAD L' ARNAUD</t>
  </si>
  <si>
    <t>260012257</t>
  </si>
  <si>
    <t>EHPAD LES COLLINES</t>
  </si>
  <si>
    <t>26301</t>
  </si>
  <si>
    <t>SAINT DONAT SUR L HERBASSE</t>
  </si>
  <si>
    <t>260000740</t>
  </si>
  <si>
    <t>EHPAD DE ST JEAN EN ROYANS</t>
  </si>
  <si>
    <t>260000906</t>
  </si>
  <si>
    <t>EHPAD LA MATINIERE</t>
  </si>
  <si>
    <t>26307</t>
  </si>
  <si>
    <t>SAINT JEAN EN ROYANS</t>
  </si>
  <si>
    <t>260001177</t>
  </si>
  <si>
    <t>ASS CENTRE SANTE ROYANS-VERCORS</t>
  </si>
  <si>
    <t>260012067</t>
  </si>
  <si>
    <t>SSIAD DE ST JEAN-EN ROYANS</t>
  </si>
  <si>
    <t>260000617</t>
  </si>
  <si>
    <t>ASS. GESTION LA PROVIDENCE</t>
  </si>
  <si>
    <t>260006531</t>
  </si>
  <si>
    <t>EHPAD ST FRANCOIS</t>
  </si>
  <si>
    <t>26311</t>
  </si>
  <si>
    <t>SAINT LAURENT EN ROYANS</t>
  </si>
  <si>
    <t>260020417</t>
  </si>
  <si>
    <t>SPASAD DU ROYANS</t>
  </si>
  <si>
    <t>26313</t>
  </si>
  <si>
    <t>SAINT MARCEL LES VALENCE</t>
  </si>
  <si>
    <t>260021514</t>
  </si>
  <si>
    <t>LE CLOS ROUSSET</t>
  </si>
  <si>
    <t>260017991</t>
  </si>
  <si>
    <t>EHPAD LE CLOS ROUSSET</t>
  </si>
  <si>
    <t>260000732</t>
  </si>
  <si>
    <t>MAIS. RET. ST PAUL 3 CHATEAUX</t>
  </si>
  <si>
    <t>260000898</t>
  </si>
  <si>
    <t>EHPAD  LES FLEURIADES</t>
  </si>
  <si>
    <t>26324</t>
  </si>
  <si>
    <t>SAINT PAUL TROIS CHATEAUX</t>
  </si>
  <si>
    <t>260015417</t>
  </si>
  <si>
    <t>SSIAD DE ST PAUL TROIS CHATEAUX</t>
  </si>
  <si>
    <t>260022371</t>
  </si>
  <si>
    <t>HESPERIS</t>
  </si>
  <si>
    <t>260010467</t>
  </si>
  <si>
    <t>EHPAD "LA VOIE ROMAINE"</t>
  </si>
  <si>
    <t>26325</t>
  </si>
  <si>
    <t>SAINT RAMBERT D ALBON</t>
  </si>
  <si>
    <t>260013057</t>
  </si>
  <si>
    <t>SSIAD DE SAINT-SORLIN-EN-VALLOIRE EOVI</t>
  </si>
  <si>
    <t>26330</t>
  </si>
  <si>
    <t>260020383</t>
  </si>
  <si>
    <t>SPASAD DE ST-SORLIN-EN-VALLOIRE EOVI</t>
  </si>
  <si>
    <t>260014238</t>
  </si>
  <si>
    <t>LOGEMENT FOYER VALLIS AUREA</t>
  </si>
  <si>
    <t>260006721</t>
  </si>
  <si>
    <t>SSIAD DE SAINT VALLIER / TAIN</t>
  </si>
  <si>
    <t>26333</t>
  </si>
  <si>
    <t>SAINT VALLIER</t>
  </si>
  <si>
    <t>260011044</t>
  </si>
  <si>
    <t>EHPAD LES VALLEES</t>
  </si>
  <si>
    <t>260011051</t>
  </si>
  <si>
    <t>EHPAD LES JARDINS DE DIANE</t>
  </si>
  <si>
    <t>260006234</t>
  </si>
  <si>
    <t>EHPAD ST JOSEPH _ ST VALLIER</t>
  </si>
  <si>
    <t>260012018</t>
  </si>
  <si>
    <t>RESIDENCE AUTONOMIE LES BLEUETS</t>
  </si>
  <si>
    <t>26340</t>
  </si>
  <si>
    <t>SEDERON</t>
  </si>
  <si>
    <t>260011184</t>
  </si>
  <si>
    <t>EHPAD DE L'HERMITAGE</t>
  </si>
  <si>
    <t>26347</t>
  </si>
  <si>
    <t>TAIN L HERMITAGE</t>
  </si>
  <si>
    <t>260013073</t>
  </si>
  <si>
    <t>EHPAD LES GLYCINES</t>
  </si>
  <si>
    <t>260000989</t>
  </si>
  <si>
    <t>MAISON DE RETRAITE TULETTE</t>
  </si>
  <si>
    <t>260005517</t>
  </si>
  <si>
    <t>EHPAD  L'ENSOULEIADO</t>
  </si>
  <si>
    <t>26357</t>
  </si>
  <si>
    <t>TULETTE</t>
  </si>
  <si>
    <t>250017407</t>
  </si>
  <si>
    <t>MASSENET SANTE</t>
  </si>
  <si>
    <t>Autre Société</t>
  </si>
  <si>
    <t>260012125</t>
  </si>
  <si>
    <t>EHPAD KORIAN VILLA THAIS</t>
  </si>
  <si>
    <t>26362</t>
  </si>
  <si>
    <t>260001102</t>
  </si>
  <si>
    <t>SARL LES CEDRES</t>
  </si>
  <si>
    <t>260006218</t>
  </si>
  <si>
    <t>EHPAD   LES CEDRES</t>
  </si>
  <si>
    <t>260006960</t>
  </si>
  <si>
    <t>ASS. DIACONAT PROTESTANT</t>
  </si>
  <si>
    <t>260005228</t>
  </si>
  <si>
    <t>EHPAD  MAISON DE L'AUTOMNE</t>
  </si>
  <si>
    <t>260005442</t>
  </si>
  <si>
    <t>EHPAD BENJAMIN DELESSERT</t>
  </si>
  <si>
    <t>260013198</t>
  </si>
  <si>
    <t>RESIDENCE LAMARTINE</t>
  </si>
  <si>
    <t>260007893</t>
  </si>
  <si>
    <t>CCAS VALENCE</t>
  </si>
  <si>
    <t>260006499</t>
  </si>
  <si>
    <t>SSIAD DU C.C.A.S. DE VALENCE</t>
  </si>
  <si>
    <t>260009311</t>
  </si>
  <si>
    <t>EHPAD M.-F. PREAULT - CITÉ DES AINÉS</t>
  </si>
  <si>
    <t>260011176</t>
  </si>
  <si>
    <t>VAL SANTE CENTRE DE SOINS ET PREVENTIO</t>
  </si>
  <si>
    <t>260015532</t>
  </si>
  <si>
    <t>SSIAD DE VAL SANTE</t>
  </si>
  <si>
    <t>260005236</t>
  </si>
  <si>
    <t>EHPAD L 'OLIVIER</t>
  </si>
  <si>
    <t>810009258</t>
  </si>
  <si>
    <t>ASSOCIATION EHPAD SAINTE GERMAINE</t>
  </si>
  <si>
    <t>260005525</t>
  </si>
  <si>
    <t>EHPAD "SAINTE GERMAINE"</t>
  </si>
  <si>
    <t>260013974</t>
  </si>
  <si>
    <t>LOGEMENT FOYER SAINTE GERMAINE</t>
  </si>
  <si>
    <t>380000232</t>
  </si>
  <si>
    <t>380781617</t>
  </si>
  <si>
    <t>EHPAD LES ABRETS</t>
  </si>
  <si>
    <t>38</t>
  </si>
  <si>
    <t>38001</t>
  </si>
  <si>
    <t>LES ABRETS EN DAUPHINE</t>
  </si>
  <si>
    <t>380793612</t>
  </si>
  <si>
    <t>SSIAD ALLEVARD CROIX ROUGE FRANCAISE</t>
  </si>
  <si>
    <t>38006</t>
  </si>
  <si>
    <t>ALLEVARD</t>
  </si>
  <si>
    <t>380800839</t>
  </si>
  <si>
    <t>RESIDENCE LA RAMEE ALLEVARD</t>
  </si>
  <si>
    <t>380785121</t>
  </si>
  <si>
    <t>EHPAD ND DES ROCHES</t>
  </si>
  <si>
    <t>38009</t>
  </si>
  <si>
    <t>ANJOU</t>
  </si>
  <si>
    <t>380790980</t>
  </si>
  <si>
    <t>CCAS AOSTE</t>
  </si>
  <si>
    <t>380019331</t>
  </si>
  <si>
    <t>EHPAD LES VOLUBILIS AOSTE</t>
  </si>
  <si>
    <t>38012</t>
  </si>
  <si>
    <t>AOSTE</t>
  </si>
  <si>
    <t>380789990</t>
  </si>
  <si>
    <t>RESIDENCE AUTONOMIE LES VOLUBILIS</t>
  </si>
  <si>
    <t>380791301</t>
  </si>
  <si>
    <t>FEDERATION DEPARTEMENTALE ADMR</t>
  </si>
  <si>
    <t>380791293</t>
  </si>
  <si>
    <t>SSIAD DAUPHINE BUGEY AOSTE</t>
  </si>
  <si>
    <t>380800714</t>
  </si>
  <si>
    <t>CCAS LES AVENIERES VEYRINS THUELLIN</t>
  </si>
  <si>
    <t>380800722</t>
  </si>
  <si>
    <t>RESIDENCE AUTON LA COLLINE AUX OISEAUX</t>
  </si>
  <si>
    <t>38022</t>
  </si>
  <si>
    <t>LES AVENIERES VEYRINS THUELLIN</t>
  </si>
  <si>
    <t>380781351</t>
  </si>
  <si>
    <t>CH LUZY DUFEILLANT</t>
  </si>
  <si>
    <t>380791368</t>
  </si>
  <si>
    <t>SCE SOINS DOMIC. BEAUREPAIRE</t>
  </si>
  <si>
    <t>38034</t>
  </si>
  <si>
    <t>BEAUREPAIRE</t>
  </si>
  <si>
    <t>380794727</t>
  </si>
  <si>
    <t>EHPAD HOP. LOCAL DE BEAUREPAIRE</t>
  </si>
  <si>
    <t>380804005</t>
  </si>
  <si>
    <t>EHPAD LE DAUPHIN BLEU BEAUREPAIRE</t>
  </si>
  <si>
    <t>380000240</t>
  </si>
  <si>
    <t>380781625</t>
  </si>
  <si>
    <t>EHPAD RESIDENCE ABEL MAURICE</t>
  </si>
  <si>
    <t>38052</t>
  </si>
  <si>
    <t>LE BOURG D OISANS</t>
  </si>
  <si>
    <t>380802645</t>
  </si>
  <si>
    <t>CCAS LE BOURG D'OISANS</t>
  </si>
  <si>
    <t>380802652</t>
  </si>
  <si>
    <t>RESIDENCE AUTONOMIE LES CHARMILLES</t>
  </si>
  <si>
    <t>380780049</t>
  </si>
  <si>
    <t>CH PIERRE OUDOT</t>
  </si>
  <si>
    <t>380011098</t>
  </si>
  <si>
    <t>EHPAD DELPHINE NEYRET</t>
  </si>
  <si>
    <t>38053</t>
  </si>
  <si>
    <t>BOURGOIN JALLIEU</t>
  </si>
  <si>
    <t>380011429</t>
  </si>
  <si>
    <t>EHPAD JEAN MOULIN</t>
  </si>
  <si>
    <t>380790923</t>
  </si>
  <si>
    <t>CCAS BOURGOIN-JALLIEU</t>
  </si>
  <si>
    <t>380785451</t>
  </si>
  <si>
    <t>RESIDENCE-AUTONOMIE LA BERJALLIERE</t>
  </si>
  <si>
    <t>ARS PCD LF FS HAS</t>
  </si>
  <si>
    <t>380793265</t>
  </si>
  <si>
    <t>MUTUALITE FRANCAISE ISERE SSAM</t>
  </si>
  <si>
    <t>380803130</t>
  </si>
  <si>
    <t>EHPAD LA FOLATIERE</t>
  </si>
  <si>
    <t>380794206</t>
  </si>
  <si>
    <t>A.D.P.A. NORD ISERE</t>
  </si>
  <si>
    <t>380793570</t>
  </si>
  <si>
    <t>SSIAD. ADPA  BOURGOIN-JALLIEU</t>
  </si>
  <si>
    <t>380803734</t>
  </si>
  <si>
    <t>SIVOM COMMUNES CANTONS BOURGOIN</t>
  </si>
  <si>
    <t>380803742</t>
  </si>
  <si>
    <t>CHTPA "LES TILLEULS" B.JALLIEU</t>
  </si>
  <si>
    <t>380000547</t>
  </si>
  <si>
    <t>PUV LA TOUVIERE</t>
  </si>
  <si>
    <t>38065</t>
  </si>
  <si>
    <t>CHABONS</t>
  </si>
  <si>
    <t>380791319</t>
  </si>
  <si>
    <t>SSIAD DES TERRES FROIDES CHABONS</t>
  </si>
  <si>
    <t>380803890</t>
  </si>
  <si>
    <t>EHPAD L'ARCHE</t>
  </si>
  <si>
    <t>38085</t>
  </si>
  <si>
    <t>CHARVIEU CHAVAGNEUX</t>
  </si>
  <si>
    <t>380781435</t>
  </si>
  <si>
    <t>CH LUCIEN HUSSEL DE VIENNE</t>
  </si>
  <si>
    <t>380019786</t>
  </si>
  <si>
    <t>EHPAD LES TERRASSES DU RHONE</t>
  </si>
  <si>
    <t>38087</t>
  </si>
  <si>
    <t>CHASSE SUR RHONE</t>
  </si>
  <si>
    <t>380019737</t>
  </si>
  <si>
    <t>CIAS DE LA CDC BIEVRE ISERE</t>
  </si>
  <si>
    <t>380785477</t>
  </si>
  <si>
    <t>RESIDENCE AUTONOMIE LES 4 VALLEES</t>
  </si>
  <si>
    <t>38094</t>
  </si>
  <si>
    <t>CHATONNAY</t>
  </si>
  <si>
    <t>380780171</t>
  </si>
  <si>
    <t>CH INTERCOMMUNAL VERCORS ISERE</t>
  </si>
  <si>
    <t>380022624</t>
  </si>
  <si>
    <t>ACCUEIL DE JOUR LE RELAIS</t>
  </si>
  <si>
    <t>38095</t>
  </si>
  <si>
    <t>CHATTE</t>
  </si>
  <si>
    <t>380784777</t>
  </si>
  <si>
    <t>EHPAD DE CHATTE - CHI VERCORS ISERE</t>
  </si>
  <si>
    <t>380797415</t>
  </si>
  <si>
    <t>S.A.S. LES CORALIES</t>
  </si>
  <si>
    <t>380785618</t>
  </si>
  <si>
    <t>EHPAD LES CORALIES</t>
  </si>
  <si>
    <t>38109</t>
  </si>
  <si>
    <t>CHOZEAU</t>
  </si>
  <si>
    <t>380801142</t>
  </si>
  <si>
    <t>CCAS CLAIX</t>
  </si>
  <si>
    <t>380801159</t>
  </si>
  <si>
    <t>RESIDENCE AUTONOMIE CLAIX</t>
  </si>
  <si>
    <t>38111</t>
  </si>
  <si>
    <t>CLAIX</t>
  </si>
  <si>
    <t>380791103</t>
  </si>
  <si>
    <t>CCAS CORENC</t>
  </si>
  <si>
    <t>380785485</t>
  </si>
  <si>
    <t>RESIDENCE AUTONOMIE LE VERGER</t>
  </si>
  <si>
    <t>38126</t>
  </si>
  <si>
    <t>CORENC</t>
  </si>
  <si>
    <t>380792846</t>
  </si>
  <si>
    <t>ASSOCIATION MARC SIMIAN</t>
  </si>
  <si>
    <t>380785238</t>
  </si>
  <si>
    <t>EHPAD LA PROVIDENCE</t>
  </si>
  <si>
    <t>380020578</t>
  </si>
  <si>
    <t>EHPAD AUTONOME HOSTACHY</t>
  </si>
  <si>
    <t>380784991</t>
  </si>
  <si>
    <t>EHPAD HOSTACHY CORPS</t>
  </si>
  <si>
    <t>38128</t>
  </si>
  <si>
    <t>CORPS</t>
  </si>
  <si>
    <t>380782672</t>
  </si>
  <si>
    <t>ET PUB EHPAD LA COTE ST ANDRE</t>
  </si>
  <si>
    <t>380019851</t>
  </si>
  <si>
    <t>EHPAD EDEN RESIDENCE</t>
  </si>
  <si>
    <t>38130</t>
  </si>
  <si>
    <t>LA COTE SAINT ANDRE</t>
  </si>
  <si>
    <t>380785816</t>
  </si>
  <si>
    <t>EHPAD LE GRAND CEDRE</t>
  </si>
  <si>
    <t>380015271</t>
  </si>
  <si>
    <t>SSIAD BIEVRE-LIERS LA COTE ST ANDRE</t>
  </si>
  <si>
    <t>380780080</t>
  </si>
  <si>
    <t>CHU GRENOBLE ALPES</t>
  </si>
  <si>
    <t>380784769</t>
  </si>
  <si>
    <t>EHPAD LES JARDINS DE COUBLEVIE - CHU38</t>
  </si>
  <si>
    <t>38133</t>
  </si>
  <si>
    <t>COUBLEVIE</t>
  </si>
  <si>
    <t>38138</t>
  </si>
  <si>
    <t>380799866</t>
  </si>
  <si>
    <t>SSIAD DE CREMIEU</t>
  </si>
  <si>
    <t>380010918</t>
  </si>
  <si>
    <t>DIEMOZ SAS</t>
  </si>
  <si>
    <t>380011569</t>
  </si>
  <si>
    <t>EHPAD LES JARDINS MEDICIS</t>
  </si>
  <si>
    <t>38144</t>
  </si>
  <si>
    <t>DIEMOZ</t>
  </si>
  <si>
    <t>380803320</t>
  </si>
  <si>
    <t>ASS."LES DEUX TOURS"</t>
  </si>
  <si>
    <t>380803338</t>
  </si>
  <si>
    <t>SSIAD DOLOMIEU (EX MORESTEL)</t>
  </si>
  <si>
    <t>38148</t>
  </si>
  <si>
    <t>DOLOMIEU</t>
  </si>
  <si>
    <t>380791012</t>
  </si>
  <si>
    <t>CCAS DOMENE</t>
  </si>
  <si>
    <t>380019323</t>
  </si>
  <si>
    <t>EHPAD RESIDENCE LE PARC DOMENE</t>
  </si>
  <si>
    <t>38150</t>
  </si>
  <si>
    <t>DOMENE</t>
  </si>
  <si>
    <t>380785493</t>
  </si>
  <si>
    <t>RESIDENCE AUTONOMIE LE PARC</t>
  </si>
  <si>
    <t>380784595</t>
  </si>
  <si>
    <t>EHPAD CGS UBAC - CHU38</t>
  </si>
  <si>
    <t>38151</t>
  </si>
  <si>
    <t>ECHIROLLES</t>
  </si>
  <si>
    <t>380791079</t>
  </si>
  <si>
    <t>CCAS ECHIROLLES</t>
  </si>
  <si>
    <t>380013896</t>
  </si>
  <si>
    <t>EHPAD CHAMPS FLEURI ECHIROLLES</t>
  </si>
  <si>
    <t>380785501</t>
  </si>
  <si>
    <t>RESIDENCE AUTONOMIE MAURICE THOREZ</t>
  </si>
  <si>
    <t>380799833</t>
  </si>
  <si>
    <t>S.S.I.A.D.  ECHIROLLES</t>
  </si>
  <si>
    <t>380019497</t>
  </si>
  <si>
    <t>SSIAD VICTOR HUGO</t>
  </si>
  <si>
    <t>ARS/ARS PCD Dot.Glob</t>
  </si>
  <si>
    <t>380785378</t>
  </si>
  <si>
    <t>EHPAD MAISON DES ANCIENS</t>
  </si>
  <si>
    <t>380000216</t>
  </si>
  <si>
    <t>EHPAD LES TILLEULS ENTRE-DEUX-GUIERS</t>
  </si>
  <si>
    <t>380781591</t>
  </si>
  <si>
    <t>38155</t>
  </si>
  <si>
    <t>ENTRE DEUX GUIERS</t>
  </si>
  <si>
    <t>380016311</t>
  </si>
  <si>
    <t>EHPAD CLAUDETTE CHESNE</t>
  </si>
  <si>
    <t>38158</t>
  </si>
  <si>
    <t>EYBENS</t>
  </si>
  <si>
    <t>380790881</t>
  </si>
  <si>
    <t>ARMAPA ISERE</t>
  </si>
  <si>
    <t>380785519</t>
  </si>
  <si>
    <t>RESIDENCE AUTONOMIE LA ROSERAIE</t>
  </si>
  <si>
    <t>38169</t>
  </si>
  <si>
    <t>FONTAINE</t>
  </si>
  <si>
    <t>380785527</t>
  </si>
  <si>
    <t>RESIDENCE AUTONOMIE LA CERISAIE</t>
  </si>
  <si>
    <t>920039773</t>
  </si>
  <si>
    <t>SAS ALPH AGE GESTION</t>
  </si>
  <si>
    <t>380792119</t>
  </si>
  <si>
    <t>EHPAD L'EGLANTINE</t>
  </si>
  <si>
    <t>380787671</t>
  </si>
  <si>
    <t>EHPAD RESIDENCE MUTUALISTE DU FONTANIL</t>
  </si>
  <si>
    <t>38170</t>
  </si>
  <si>
    <t>FONTANIL CORNILLON</t>
  </si>
  <si>
    <t>380804104</t>
  </si>
  <si>
    <t>SSIAD DU HAUT OISANS</t>
  </si>
  <si>
    <t>38173</t>
  </si>
  <si>
    <t>LE FRENEY D OISANS</t>
  </si>
  <si>
    <t>380802587</t>
  </si>
  <si>
    <t>COMMUNAUTE DE COMMUNES LE GRESIVAUDAN</t>
  </si>
  <si>
    <t>Autre Collect. Terr.</t>
  </si>
  <si>
    <t>380802595</t>
  </si>
  <si>
    <t>EHPAD BELLE VALLEE FROGES</t>
  </si>
  <si>
    <t>38175</t>
  </si>
  <si>
    <t>FROGES</t>
  </si>
  <si>
    <t>380790915</t>
  </si>
  <si>
    <t>CCAS GIERES</t>
  </si>
  <si>
    <t>380785535</t>
  </si>
  <si>
    <t>RESIDENCE AUTONOMIE ROGER MEFFREYS</t>
  </si>
  <si>
    <t>38179</t>
  </si>
  <si>
    <t>GIERES</t>
  </si>
  <si>
    <t>380795856</t>
  </si>
  <si>
    <t>ASS. MIEUX VIVRE SON AGE</t>
  </si>
  <si>
    <t>380785576</t>
  </si>
  <si>
    <t>RESIDENCE AUTONOMIE DE GONCELIN</t>
  </si>
  <si>
    <t>38181</t>
  </si>
  <si>
    <t>GONCELIN</t>
  </si>
  <si>
    <t>380780072</t>
  </si>
  <si>
    <t>CH DE RIVES</t>
  </si>
  <si>
    <t>380781583</t>
  </si>
  <si>
    <t>EHPAD LE GRAND LEMPS</t>
  </si>
  <si>
    <t>38182</t>
  </si>
  <si>
    <t>LE GRAND LEMPS</t>
  </si>
  <si>
    <t>380002519</t>
  </si>
  <si>
    <t>ASSOCIATION ARBRES DE VIE</t>
  </si>
  <si>
    <t>380785048</t>
  </si>
  <si>
    <t>EHPAD ABBAYE</t>
  </si>
  <si>
    <t>38185</t>
  </si>
  <si>
    <t>GRENOBLE</t>
  </si>
  <si>
    <t>380795864</t>
  </si>
  <si>
    <t>EHPAD REYNIES</t>
  </si>
  <si>
    <t>380795872</t>
  </si>
  <si>
    <t>MDR EHPAD BEVIERE</t>
  </si>
  <si>
    <t>380019133</t>
  </si>
  <si>
    <t>GRENOBLE LES BAINS SAS</t>
  </si>
  <si>
    <t>380019141</t>
  </si>
  <si>
    <t>RESIDENCE LES BAINS</t>
  </si>
  <si>
    <t>380005579</t>
  </si>
  <si>
    <t>EHPAD VIGNY MUSSET</t>
  </si>
  <si>
    <t>380012708</t>
  </si>
  <si>
    <t>EHPAD BOIS D'ARTAS</t>
  </si>
  <si>
    <t>380021238</t>
  </si>
  <si>
    <t>EHPAD ANDRE LEO</t>
  </si>
  <si>
    <t>380785022</t>
  </si>
  <si>
    <t>CENTRE DE JOUR  "LES ALPINS"</t>
  </si>
  <si>
    <t>380786236</t>
  </si>
  <si>
    <t>SERV.SOINS INFIRMIERS  GRENOBLE</t>
  </si>
  <si>
    <t>380786566</t>
  </si>
  <si>
    <t>RESIDENCE AUTONOMIE LE LAC</t>
  </si>
  <si>
    <t>380786574</t>
  </si>
  <si>
    <t>RESIDENCE AUTONOMIE LES ALPINS</t>
  </si>
  <si>
    <t>380786582</t>
  </si>
  <si>
    <t>RESIDENCE AUTONOMIE SAINT-LAURENT</t>
  </si>
  <si>
    <t>380786590</t>
  </si>
  <si>
    <t>EHPAD SAINT-BRUNO GRENOBLE</t>
  </si>
  <si>
    <t>380786608</t>
  </si>
  <si>
    <t>RESIDENCE AUTONOMIE MONTESQUIEU</t>
  </si>
  <si>
    <t>380013060</t>
  </si>
  <si>
    <t>EHPAD KORIAN L'ISLE VERTE</t>
  </si>
  <si>
    <t>750719239</t>
  </si>
  <si>
    <t>APF FRANCE HANDICAP</t>
  </si>
  <si>
    <t>380016246</t>
  </si>
  <si>
    <t>SPASAD APF GRENOBLE</t>
  </si>
  <si>
    <t>380000489</t>
  </si>
  <si>
    <t>ET PUB INTERCOMMUNAL</t>
  </si>
  <si>
    <t>380802736</t>
  </si>
  <si>
    <t>EHPAD LES COLOMBES HEYRIEUX</t>
  </si>
  <si>
    <t>38189</t>
  </si>
  <si>
    <t>HEYRIEUX</t>
  </si>
  <si>
    <t>380803262</t>
  </si>
  <si>
    <t>ASS."ID'ARTEMIS" L'ISLE D'ABEAU</t>
  </si>
  <si>
    <t>380803270</t>
  </si>
  <si>
    <t>EHPAD L'ISLE AUX FLEURS</t>
  </si>
  <si>
    <t>38193</t>
  </si>
  <si>
    <t>L'ISLE D ABEAU</t>
  </si>
  <si>
    <t>380013235</t>
  </si>
  <si>
    <t>EHPAD KORIAN VILLA ORTIS</t>
  </si>
  <si>
    <t>38199</t>
  </si>
  <si>
    <t>JARDIN</t>
  </si>
  <si>
    <t>380002709</t>
  </si>
  <si>
    <t>ET. PUB. INTERCOMM. EHPAD  DE MENS</t>
  </si>
  <si>
    <t>380002998</t>
  </si>
  <si>
    <t>EHPAD INTERCOMMUNAL DE MENS</t>
  </si>
  <si>
    <t>38226</t>
  </si>
  <si>
    <t>MENS</t>
  </si>
  <si>
    <t>380799841</t>
  </si>
  <si>
    <t>A.S.I.A.D. DU CANTON DE MENS</t>
  </si>
  <si>
    <t>380799858</t>
  </si>
  <si>
    <t>SSIAD DU CANTON DE MENS</t>
  </si>
  <si>
    <t>380791111</t>
  </si>
  <si>
    <t>CCAS MEYLAN</t>
  </si>
  <si>
    <t>380786616</t>
  </si>
  <si>
    <t>RESIDENCE AUTONOMIE LE PRE BLANC</t>
  </si>
  <si>
    <t>38229</t>
  </si>
  <si>
    <t>MEYLAN</t>
  </si>
  <si>
    <t>380799650</t>
  </si>
  <si>
    <t>SYND.INTERCOMM. CANTON MEYLAN</t>
  </si>
  <si>
    <t>380800847</t>
  </si>
  <si>
    <t>MAISON CANTONALE DE PA DE MEYLAN</t>
  </si>
  <si>
    <t>380007989</t>
  </si>
  <si>
    <t>RESIDENCE LES OMBRAGES</t>
  </si>
  <si>
    <t>380780213</t>
  </si>
  <si>
    <t>CH DE SAINT LAURENT DU PONT</t>
  </si>
  <si>
    <t>380782755</t>
  </si>
  <si>
    <t>EHPAD LES BALCONS DE MIRIBEL</t>
  </si>
  <si>
    <t>38236</t>
  </si>
  <si>
    <t>MIRIBEL LES ECHELLES</t>
  </si>
  <si>
    <t>380000281</t>
  </si>
  <si>
    <t>EHPAD LES TERRASSES DE LA SURE</t>
  </si>
  <si>
    <t>Etb.Social National</t>
  </si>
  <si>
    <t>380781674</t>
  </si>
  <si>
    <t>38239</t>
  </si>
  <si>
    <t>MOIRANS</t>
  </si>
  <si>
    <t>380790873</t>
  </si>
  <si>
    <t>CCAS MOIRANS</t>
  </si>
  <si>
    <t>380786624</t>
  </si>
  <si>
    <t>RESIDENCE AUTONOMIE GEORGES BRASSENS</t>
  </si>
  <si>
    <t>380792804</t>
  </si>
  <si>
    <t>ASSOC CTRE SANIT ET SOCIAL DE MOIRANS</t>
  </si>
  <si>
    <t>380009878</t>
  </si>
  <si>
    <t>SSIAD DE MOIRANS</t>
  </si>
  <si>
    <t>380012229</t>
  </si>
  <si>
    <t>CIAS TRIEVES</t>
  </si>
  <si>
    <t>380803312</t>
  </si>
  <si>
    <t>EHPAD L'AGE D'OR MONESTIER</t>
  </si>
  <si>
    <t>38242</t>
  </si>
  <si>
    <t>MONESTIER DE CLERMONT</t>
  </si>
  <si>
    <t>380791335</t>
  </si>
  <si>
    <t>SSIAD MONESTIER DE CLERMONT</t>
  </si>
  <si>
    <t>38249</t>
  </si>
  <si>
    <t>380018663</t>
  </si>
  <si>
    <t>CIAS PAYS VOIRONNAIS</t>
  </si>
  <si>
    <t>380785550</t>
  </si>
  <si>
    <t>RESIDENCE AUTONOMIE LE PLEIN SOLEIL</t>
  </si>
  <si>
    <t>38256</t>
  </si>
  <si>
    <t>MONTFERRAT</t>
  </si>
  <si>
    <t>380782771</t>
  </si>
  <si>
    <t>CH DE MORESTEL</t>
  </si>
  <si>
    <t>380799478</t>
  </si>
  <si>
    <t>M.D.R. (EHPAD) MORESTEL</t>
  </si>
  <si>
    <t>38261</t>
  </si>
  <si>
    <t>MORESTEL</t>
  </si>
  <si>
    <t>750050759</t>
  </si>
  <si>
    <t>CANSSM FILIERIS</t>
  </si>
  <si>
    <t>Rég.Spé.Sécu.Sociale</t>
  </si>
  <si>
    <t>380013391</t>
  </si>
  <si>
    <t>SSIAD FILIERIS DE LA MOTTE D'AVEILLANS</t>
  </si>
  <si>
    <t>38265</t>
  </si>
  <si>
    <t>LA MOTTE D AVEILLANS</t>
  </si>
  <si>
    <t>380791970</t>
  </si>
  <si>
    <t>EHPA FILIERIS DE LA MOTTE D'AVEILLANS</t>
  </si>
  <si>
    <t>380780031</t>
  </si>
  <si>
    <t>CH FABRICE MARCHIOL LA MURE</t>
  </si>
  <si>
    <t>380784470</t>
  </si>
  <si>
    <t>EHPAD LA MAISON CH LA MURE</t>
  </si>
  <si>
    <t>38269</t>
  </si>
  <si>
    <t>LA MURE</t>
  </si>
  <si>
    <t>380785063</t>
  </si>
  <si>
    <t>EHPAD BON RENCONTRE</t>
  </si>
  <si>
    <t>38278</t>
  </si>
  <si>
    <t>NOTRE DAME DE L OSIER</t>
  </si>
  <si>
    <t>380005819</t>
  </si>
  <si>
    <t>EHPAD LES VERGERS</t>
  </si>
  <si>
    <t>38281</t>
  </si>
  <si>
    <t>NOYAREY</t>
  </si>
  <si>
    <t>380000190</t>
  </si>
  <si>
    <t>EHPAD LE PEAGE-DE-ROUSSILLON</t>
  </si>
  <si>
    <t>380781575</t>
  </si>
  <si>
    <t>EHPAD BELLEFONTAINE</t>
  </si>
  <si>
    <t>38298</t>
  </si>
  <si>
    <t>LE PEAGE DE ROUSSILLON</t>
  </si>
  <si>
    <t>380026807</t>
  </si>
  <si>
    <t>ASS DES LACS DE LA MATHEYSINE</t>
  </si>
  <si>
    <t>380026815</t>
  </si>
  <si>
    <t>MARPA DES LACS</t>
  </si>
  <si>
    <t>38304</t>
  </si>
  <si>
    <t>PIERRE CHATEL</t>
  </si>
  <si>
    <t>380017855</t>
  </si>
  <si>
    <t>EHPAD LE GRANIER PONTCHARRA</t>
  </si>
  <si>
    <t>38314</t>
  </si>
  <si>
    <t>PONTCHARRA</t>
  </si>
  <si>
    <t>380785568</t>
  </si>
  <si>
    <t>PETITE UNITE DE VIE</t>
  </si>
  <si>
    <t>380780056</t>
  </si>
  <si>
    <t>CH YVES TOURAINE</t>
  </si>
  <si>
    <t>380794743</t>
  </si>
  <si>
    <t>EHPAD LE THOMASSIN</t>
  </si>
  <si>
    <t>38315</t>
  </si>
  <si>
    <t>LE PONT DE BEAUVOISIN</t>
  </si>
  <si>
    <t>380791053</t>
  </si>
  <si>
    <t>CCAS PONT DE CHERUY</t>
  </si>
  <si>
    <t>380786640</t>
  </si>
  <si>
    <t>RESIDENCE AUTONOMIE PONT-DE-CHERUY</t>
  </si>
  <si>
    <t>38316</t>
  </si>
  <si>
    <t>PONT DE CHERUY</t>
  </si>
  <si>
    <t>380790956</t>
  </si>
  <si>
    <t>CCAS LE PONT DE CLAIX</t>
  </si>
  <si>
    <t>380795468</t>
  </si>
  <si>
    <t>EHPAD JOLIOT CURIE PONT DE CLAIX</t>
  </si>
  <si>
    <t>38317</t>
  </si>
  <si>
    <t>LE PONT DE CLAIX</t>
  </si>
  <si>
    <t>380803593</t>
  </si>
  <si>
    <t>PUV FOYER ROSE ACHARD</t>
  </si>
  <si>
    <t>38319</t>
  </si>
  <si>
    <t>PONT EN ROYANS</t>
  </si>
  <si>
    <t>380017491</t>
  </si>
  <si>
    <t>EHPAD DU PARC - CH DE RIVES</t>
  </si>
  <si>
    <t>38337</t>
  </si>
  <si>
    <t>RIVES</t>
  </si>
  <si>
    <t>380785030</t>
  </si>
  <si>
    <t>EHPAD MARIE LOUISE RIGNY - CH DE RIVES</t>
  </si>
  <si>
    <t>380804237</t>
  </si>
  <si>
    <t>SSIAD DU CH DE RIVES</t>
  </si>
  <si>
    <t>380021055</t>
  </si>
  <si>
    <t>CCAS LES ROCHES DE CONDRIEU</t>
  </si>
  <si>
    <t>380021063</t>
  </si>
  <si>
    <t>LOGEMENT-FOYER CANTEDOR</t>
  </si>
  <si>
    <t>38340</t>
  </si>
  <si>
    <t>LES ROCHES DE CONDRIEU</t>
  </si>
  <si>
    <t>380793695</t>
  </si>
  <si>
    <t>CENTRE DE SOINS DES CITES</t>
  </si>
  <si>
    <t>380801233</t>
  </si>
  <si>
    <t>SSIAD ROUSSILLON</t>
  </si>
  <si>
    <t>38344</t>
  </si>
  <si>
    <t>ROUSSILLON</t>
  </si>
  <si>
    <t>380780221</t>
  </si>
  <si>
    <t>EHPAD RENE MARION</t>
  </si>
  <si>
    <t>380794610</t>
  </si>
  <si>
    <t>38347</t>
  </si>
  <si>
    <t>ROYBON</t>
  </si>
  <si>
    <t>380802371</t>
  </si>
  <si>
    <t>HEBERGEMENT TEMPORAIRE 4 SAISONS</t>
  </si>
  <si>
    <t>380795450</t>
  </si>
  <si>
    <t>CCAS SAINT ANDRE LE GAZ</t>
  </si>
  <si>
    <t>380795443</t>
  </si>
  <si>
    <t>RESIDENCE AUTONOMIE ST-ANDRE-LE-GAZ</t>
  </si>
  <si>
    <t>38357</t>
  </si>
  <si>
    <t>SAINT ANDRE LE GAZ</t>
  </si>
  <si>
    <t>380803221</t>
  </si>
  <si>
    <t>LES PEROLINES</t>
  </si>
  <si>
    <t>380803239</t>
  </si>
  <si>
    <t>MDR LES PEROLINES SAINT-ANDRE-LE-GAZ</t>
  </si>
  <si>
    <t>380793505</t>
  </si>
  <si>
    <t>ASS INTER-COMMUNALE LE BON ACCUEIL</t>
  </si>
  <si>
    <t>380786988</t>
  </si>
  <si>
    <t>EHPAD LE BON ACCUEIL</t>
  </si>
  <si>
    <t>38372</t>
  </si>
  <si>
    <t>SAINT BUEIL</t>
  </si>
  <si>
    <t>380000273</t>
  </si>
  <si>
    <t>EHPAD INTERCOMMUNAL ST-CHEF</t>
  </si>
  <si>
    <t>380781666</t>
  </si>
  <si>
    <t>EHPAD ST-CHEF</t>
  </si>
  <si>
    <t>38374</t>
  </si>
  <si>
    <t>SAINT CHEF</t>
  </si>
  <si>
    <t>380793737</t>
  </si>
  <si>
    <t>ASSOCIATION CENTRE DE SOINS</t>
  </si>
  <si>
    <t>380801241</t>
  </si>
  <si>
    <t>SSIAD ST CLAIR DU RHONE (EX ROCH DE C)</t>
  </si>
  <si>
    <t>38378</t>
  </si>
  <si>
    <t>SAINT CLAIR DU RHONE</t>
  </si>
  <si>
    <t>380794644</t>
  </si>
  <si>
    <t>EHPAD LA MAISON DU LAC ST EGREVE</t>
  </si>
  <si>
    <t>38382</t>
  </si>
  <si>
    <t>SAINT EGREVE</t>
  </si>
  <si>
    <t>380795187</t>
  </si>
  <si>
    <t>SSIAD DE ST-ETIENNE-DE-ST-GEOIRS</t>
  </si>
  <si>
    <t>38384</t>
  </si>
  <si>
    <t>SAINT ETIENNE DE SAINT GEOIRS</t>
  </si>
  <si>
    <t>380802629</t>
  </si>
  <si>
    <t>ASS. RICANDELLE ST-ET.ST-GEOIRS</t>
  </si>
  <si>
    <t>380802637</t>
  </si>
  <si>
    <t>PETITE UNITE DE VIE LA RICANDELLE</t>
  </si>
  <si>
    <t>380804732</t>
  </si>
  <si>
    <t>RESIDENCE LA CARAVELLE</t>
  </si>
  <si>
    <t>380780239</t>
  </si>
  <si>
    <t>CH DE SAINT GEOIRE EN VALDAINE</t>
  </si>
  <si>
    <t>380794685</t>
  </si>
  <si>
    <t>EHPAD CH ST-GEOIRE EN VALDAINE</t>
  </si>
  <si>
    <t>38386</t>
  </si>
  <si>
    <t>SAINT GEOIRE EN VALDAINE</t>
  </si>
  <si>
    <t>380795484</t>
  </si>
  <si>
    <t>CCAS SAINT GEOIRE EN VALDAINE</t>
  </si>
  <si>
    <t>380795476</t>
  </si>
  <si>
    <t>RESIDENCE AUTONOMIE LE PLAMPALAIS</t>
  </si>
  <si>
    <t>380012948</t>
  </si>
  <si>
    <t>EHPAD LE CHANT DU RAVINSON</t>
  </si>
  <si>
    <t>38388</t>
  </si>
  <si>
    <t>SAINT GEORGES DE COMMIERS</t>
  </si>
  <si>
    <t>380794412</t>
  </si>
  <si>
    <t>SYND.INTERCOM.FOYER P/PERS.AGEE</t>
  </si>
  <si>
    <t>380785592</t>
  </si>
  <si>
    <t>RESIDENCE AUTONOMIE LES PERVENCHES</t>
  </si>
  <si>
    <t>38389</t>
  </si>
  <si>
    <t>SAINT GEORGES D ESPERANCHE</t>
  </si>
  <si>
    <t>380803809</t>
  </si>
  <si>
    <t>EHPAD VILLA DU ROZAT</t>
  </si>
  <si>
    <t>38397</t>
  </si>
  <si>
    <t>SAINT ISMIER</t>
  </si>
  <si>
    <t>380000265</t>
  </si>
  <si>
    <t>380781658</t>
  </si>
  <si>
    <t>EHPAD LA BARRE ST-JEAN-DE-BOURNAY</t>
  </si>
  <si>
    <t>38399</t>
  </si>
  <si>
    <t>SAINT JEAN DE BOURNAY</t>
  </si>
  <si>
    <t>380793539</t>
  </si>
  <si>
    <t>ASS LA CHENERAIE</t>
  </si>
  <si>
    <t>380785139</t>
  </si>
  <si>
    <t>EHPAD LE COUVENT</t>
  </si>
  <si>
    <t>380795047</t>
  </si>
  <si>
    <t>A.S.S.A.D.ST-JEAN-DE-BOURNAY</t>
  </si>
  <si>
    <t>380795054</t>
  </si>
  <si>
    <t>SSIAD ST-JEAN-DE-BOURNAY</t>
  </si>
  <si>
    <t>380011148</t>
  </si>
  <si>
    <t>EHPAD LE PERTUIS CHG ST LAURENT</t>
  </si>
  <si>
    <t>38412</t>
  </si>
  <si>
    <t>SAINT LAURENT DU PONT</t>
  </si>
  <si>
    <t>380803056</t>
  </si>
  <si>
    <t>SSIAD CHARTREUSE-VALDA ST-LAURENT-PONT</t>
  </si>
  <si>
    <t>260022579</t>
  </si>
  <si>
    <t>CONGREG DES SOEURS DE JESUS SERVITEUR</t>
  </si>
  <si>
    <t>Congrégation</t>
  </si>
  <si>
    <t>380026658</t>
  </si>
  <si>
    <t>RESIDENCE AUTONOMIE DE BELLEVUE</t>
  </si>
  <si>
    <t>38416</t>
  </si>
  <si>
    <t>SAINT MARCELLIN</t>
  </si>
  <si>
    <t>380794545</t>
  </si>
  <si>
    <t>EHPAD DU CHI VERCORS ISERE</t>
  </si>
  <si>
    <t>380803759</t>
  </si>
  <si>
    <t>SSIAD DU CHI VERCORS ISERE</t>
  </si>
  <si>
    <t>380790824</t>
  </si>
  <si>
    <t>CCAS SAINT MARTIN D'HERES</t>
  </si>
  <si>
    <t>380005488</t>
  </si>
  <si>
    <t>CENTRE DE JOUR GABRIEL PERI CCAS</t>
  </si>
  <si>
    <t>38421</t>
  </si>
  <si>
    <t>SAINT MARTIN D HERES</t>
  </si>
  <si>
    <t>380785600</t>
  </si>
  <si>
    <t>RESIDENCE AUTONOMIE PIERRE SEMARD</t>
  </si>
  <si>
    <t>380789867</t>
  </si>
  <si>
    <t>SSIAD DU CCAS DE SAINT-MARTIN-D'HERES</t>
  </si>
  <si>
    <t>380791400</t>
  </si>
  <si>
    <t>ADPA</t>
  </si>
  <si>
    <t>380018614</t>
  </si>
  <si>
    <t>SPASAD SECTEUR DE VIF</t>
  </si>
  <si>
    <t>380789875</t>
  </si>
  <si>
    <t>SSIAD  ADPA</t>
  </si>
  <si>
    <t>380011049</t>
  </si>
  <si>
    <t>MDR EHPAD M. PHILIBERT DE L'UDMI</t>
  </si>
  <si>
    <t>380793745</t>
  </si>
  <si>
    <t>CONG.N.D.CHARITE DU BON PASTEUR</t>
  </si>
  <si>
    <t>380785113</t>
  </si>
  <si>
    <t>EHPAD LE BON PASTEUR</t>
  </si>
  <si>
    <t>380800730</t>
  </si>
  <si>
    <t>CCAS SAINT MARTIN D'URIAGE</t>
  </si>
  <si>
    <t>380800748</t>
  </si>
  <si>
    <t>RESIDENCE AUTONOMIE LE BELVEDERE</t>
  </si>
  <si>
    <t>38422</t>
  </si>
  <si>
    <t>SAINT MARTIN D URIAGE</t>
  </si>
  <si>
    <t>380785071</t>
  </si>
  <si>
    <t>EHPAD SEVIGNE</t>
  </si>
  <si>
    <t>38423</t>
  </si>
  <si>
    <t>SAINT MARTIN LE VINOUX</t>
  </si>
  <si>
    <t>380015594</t>
  </si>
  <si>
    <t>EHPAD PIQUE-PIERRE ST MARTIN LE VINOUX</t>
  </si>
  <si>
    <t>380795195</t>
  </si>
  <si>
    <t>SSIAD NORD DAUPHINE</t>
  </si>
  <si>
    <t>38449</t>
  </si>
  <si>
    <t>SAINT QUENTIN FALLAVIER</t>
  </si>
  <si>
    <t>380010058</t>
  </si>
  <si>
    <t>EHPAD  HANDICAPES MENTAUX BOIS BALLIER</t>
  </si>
  <si>
    <t>380785055</t>
  </si>
  <si>
    <t>EHPAD DE SEREZIN</t>
  </si>
  <si>
    <t>380799874</t>
  </si>
  <si>
    <t>SSIAD DU ROYANS SAINT ROMANS</t>
  </si>
  <si>
    <t>38453</t>
  </si>
  <si>
    <t>SAINT ROMANS</t>
  </si>
  <si>
    <t>380803916</t>
  </si>
  <si>
    <t>EHPAD LE PERRON</t>
  </si>
  <si>
    <t>38454</t>
  </si>
  <si>
    <t>SAINT SAUVEUR</t>
  </si>
  <si>
    <t>380013409</t>
  </si>
  <si>
    <t>EHPAD LES CASCADES</t>
  </si>
  <si>
    <t>38466</t>
  </si>
  <si>
    <t>SAINT VINCENT DE MERCUZE</t>
  </si>
  <si>
    <t>770001154</t>
  </si>
  <si>
    <t>ASSOCIATION  LES BRUYERES</t>
  </si>
  <si>
    <t>380010769</t>
  </si>
  <si>
    <t>EHPAD LES PORTES DU VERCORS</t>
  </si>
  <si>
    <t>38474</t>
  </si>
  <si>
    <t>SASSENAGE</t>
  </si>
  <si>
    <t>380786657</t>
  </si>
  <si>
    <t>RESIDENCE AUTONOMIE LES SAULNES</t>
  </si>
  <si>
    <t>38485</t>
  </si>
  <si>
    <t>SEYSSINET PARISET</t>
  </si>
  <si>
    <t>380015438</t>
  </si>
  <si>
    <t>EHPAD LES ORCHIDEES SEYSSINS</t>
  </si>
  <si>
    <t>38486</t>
  </si>
  <si>
    <t>SEYSSINS</t>
  </si>
  <si>
    <t>380799809</t>
  </si>
  <si>
    <t>CCAS SEYSSINS</t>
  </si>
  <si>
    <t>380799817</t>
  </si>
  <si>
    <t>RESIDENCE AUTONOMIE  LE BELVEDERE</t>
  </si>
  <si>
    <t>380785097</t>
  </si>
  <si>
    <t>EHPAD LES SOLAMBRES</t>
  </si>
  <si>
    <t>38503</t>
  </si>
  <si>
    <t>LA TERRASSE</t>
  </si>
  <si>
    <t>380782698</t>
  </si>
  <si>
    <t>CH DE LA TOUR DU PIN</t>
  </si>
  <si>
    <t>380794594</t>
  </si>
  <si>
    <t>EHPAD DE L'HOP LOCAL DE LA TOUR DU PIN</t>
  </si>
  <si>
    <t>38509</t>
  </si>
  <si>
    <t>LA TOUR DU PIN</t>
  </si>
  <si>
    <t>380790907</t>
  </si>
  <si>
    <t>CCAS LA TOUR DU PIN</t>
  </si>
  <si>
    <t>380785543</t>
  </si>
  <si>
    <t>RESIDENCE-AUTONOMIE ROBERT ALLAGNAT</t>
  </si>
  <si>
    <t>380792101</t>
  </si>
  <si>
    <t>RESIDENCE AUTONOMIE ARC-EN-CIEL</t>
  </si>
  <si>
    <t>380010439</t>
  </si>
  <si>
    <t>PETITES SOEURS DES PAUVRES</t>
  </si>
  <si>
    <t>380785220</t>
  </si>
  <si>
    <t>EHPAD MA MAISON</t>
  </si>
  <si>
    <t>38516</t>
  </si>
  <si>
    <t>LA TRONCHE</t>
  </si>
  <si>
    <t>380785253</t>
  </si>
  <si>
    <t>EHPAD ST-GERMAIN</t>
  </si>
  <si>
    <t>380780098</t>
  </si>
  <si>
    <t>CH DE TULLINS</t>
  </si>
  <si>
    <t>380010959</t>
  </si>
  <si>
    <t>EHPAD DE L'HOPITAL LOCAL DE TULLINS</t>
  </si>
  <si>
    <t>38517</t>
  </si>
  <si>
    <t>TULLINS</t>
  </si>
  <si>
    <t>380804211</t>
  </si>
  <si>
    <t>SCE.SOINS A DOMIC. HOP.TULLINS</t>
  </si>
  <si>
    <t>380786665</t>
  </si>
  <si>
    <t>RESIDENCE AUTONOMIE JULES CAZENEUVE</t>
  </si>
  <si>
    <t>380804740</t>
  </si>
  <si>
    <t>RESIDENCE L'ARC EN CIEL</t>
  </si>
  <si>
    <t>380802504</t>
  </si>
  <si>
    <t>SSIAD CORPS-VALBONNAIS</t>
  </si>
  <si>
    <t>38518</t>
  </si>
  <si>
    <t>VALBONNAIS</t>
  </si>
  <si>
    <t>380801167</t>
  </si>
  <si>
    <t>CCAS VARCES ALLIERES ET RISSET</t>
  </si>
  <si>
    <t>380801175</t>
  </si>
  <si>
    <t>RESIDENCE AUTONOMIE MAURICE GARIEL</t>
  </si>
  <si>
    <t>38524</t>
  </si>
  <si>
    <t>VARCES ALLIERES ET RISSET</t>
  </si>
  <si>
    <t>380026112</t>
  </si>
  <si>
    <t>RESIDENCE AUTONOMIE LE VERNON</t>
  </si>
  <si>
    <t>38529</t>
  </si>
  <si>
    <t>VAULNAVEYS LE HAUT</t>
  </si>
  <si>
    <t>380010868</t>
  </si>
  <si>
    <t>SSIAD DES 3 RIVIERES LA VAREZE</t>
  </si>
  <si>
    <t>38536</t>
  </si>
  <si>
    <t>VERNIOZ</t>
  </si>
  <si>
    <t>380804682</t>
  </si>
  <si>
    <t>ET PUB COM EHPAD LA VERPILLERE</t>
  </si>
  <si>
    <t>380803148</t>
  </si>
  <si>
    <t>EHPAD LES PIVOLES LA VERPILLIERE</t>
  </si>
  <si>
    <t>38537</t>
  </si>
  <si>
    <t>LA VERPILLIERE</t>
  </si>
  <si>
    <t>380015586</t>
  </si>
  <si>
    <t>RESIDENCE LES CHANTOURNES</t>
  </si>
  <si>
    <t>38538</t>
  </si>
  <si>
    <t>LE VERSOUD</t>
  </si>
  <si>
    <t>380000422</t>
  </si>
  <si>
    <t>EHPAD VICTOR HUGO A VIENNE</t>
  </si>
  <si>
    <t>380785147</t>
  </si>
  <si>
    <t>EHPAD VICTOR HUGO VIENNE</t>
  </si>
  <si>
    <t>38544</t>
  </si>
  <si>
    <t>VIENNE</t>
  </si>
  <si>
    <t>380794925</t>
  </si>
  <si>
    <t>EHPAD DU CH LUCIEN HUSSEL</t>
  </si>
  <si>
    <t>380791020</t>
  </si>
  <si>
    <t>CCAS VIENNE</t>
  </si>
  <si>
    <t>380801258</t>
  </si>
  <si>
    <t>S.I.A.D.DES CANTONS VIENNE</t>
  </si>
  <si>
    <t>380785154</t>
  </si>
  <si>
    <t>EHPAD NOTRE-DAME-DE-L'ISLE V</t>
  </si>
  <si>
    <t>380010728</t>
  </si>
  <si>
    <t>EHPAD L'ARGENTIERE</t>
  </si>
  <si>
    <t>380021121</t>
  </si>
  <si>
    <t>RESIDENCE AUTONOMIE L'ARGENTIERE</t>
  </si>
  <si>
    <t>380802678</t>
  </si>
  <si>
    <t>CCAS VIF</t>
  </si>
  <si>
    <t>380013532</t>
  </si>
  <si>
    <t>EHPAD CLOS BESSON VIF</t>
  </si>
  <si>
    <t>38545</t>
  </si>
  <si>
    <t>VIF</t>
  </si>
  <si>
    <t>380021758</t>
  </si>
  <si>
    <t>ACCUEIL DE JOUR LA PARENT'AISE</t>
  </si>
  <si>
    <t>38548</t>
  </si>
  <si>
    <t>VILLARD DE LANS</t>
  </si>
  <si>
    <t>380791327</t>
  </si>
  <si>
    <t>SSIAD DES 4 MONTAGNES VILLARD DE LANS</t>
  </si>
  <si>
    <t>380802611</t>
  </si>
  <si>
    <t>MARPA LA REVOLA</t>
  </si>
  <si>
    <t>380000224</t>
  </si>
  <si>
    <t>EHPAD DE VILLETTE-D'ANTHON</t>
  </si>
  <si>
    <t>380781609</t>
  </si>
  <si>
    <t>EHPAD CHATEAU DE LA SERRA</t>
  </si>
  <si>
    <t>38557</t>
  </si>
  <si>
    <t>VILLETTE D ANTHON</t>
  </si>
  <si>
    <t>380002881</t>
  </si>
  <si>
    <t>SSIAD DE VINAY - CHI VERCORS ISERE</t>
  </si>
  <si>
    <t>38559</t>
  </si>
  <si>
    <t>VINAY</t>
  </si>
  <si>
    <t>380794586</t>
  </si>
  <si>
    <t>EHPAD BRUN FAULQUIER</t>
  </si>
  <si>
    <t>380790998</t>
  </si>
  <si>
    <t>CCAS VINAY</t>
  </si>
  <si>
    <t>380790030</t>
  </si>
  <si>
    <t>RESIDENCE AUTONOMIE LE VERCORS</t>
  </si>
  <si>
    <t>380797399</t>
  </si>
  <si>
    <t>ASS. LE REPOS DE MONTVINAY</t>
  </si>
  <si>
    <t>380785212</t>
  </si>
  <si>
    <t>MDR SACERDOTALE VINAY</t>
  </si>
  <si>
    <t>380000257</t>
  </si>
  <si>
    <t>MAISON DE RETRAITE VIRIEU</t>
  </si>
  <si>
    <t>380781641</t>
  </si>
  <si>
    <t>EHPAD LES TOURNELLES - VIRIEU</t>
  </si>
  <si>
    <t>38560</t>
  </si>
  <si>
    <t>VAL DE VIRIEU</t>
  </si>
  <si>
    <t>380799882</t>
  </si>
  <si>
    <t>SSIAD DES 2 VALLEES VIRIEU</t>
  </si>
  <si>
    <t>380000323</t>
  </si>
  <si>
    <t>EHPAD LES ECRINS VIZILLE</t>
  </si>
  <si>
    <t>380782664</t>
  </si>
  <si>
    <t>EHPAD LES ECRINS</t>
  </si>
  <si>
    <t>38562</t>
  </si>
  <si>
    <t>VIZILLE</t>
  </si>
  <si>
    <t>380794198</t>
  </si>
  <si>
    <t>CTE OEUVRES SOCIALES VIZILLE</t>
  </si>
  <si>
    <t>380786681</t>
  </si>
  <si>
    <t>RESIDENCE AUTONOMIE VIZILLE</t>
  </si>
  <si>
    <t>380792036</t>
  </si>
  <si>
    <t>SSIAD VOIRON</t>
  </si>
  <si>
    <t>38563</t>
  </si>
  <si>
    <t>VOIRON</t>
  </si>
  <si>
    <t>380790840</t>
  </si>
  <si>
    <t>CCAS VOIRON</t>
  </si>
  <si>
    <t>380786699</t>
  </si>
  <si>
    <t>RESIDENCE AUTONOMIE PIERRE BLANCHE</t>
  </si>
  <si>
    <t>380790014</t>
  </si>
  <si>
    <t>RESIDENCE AUTONOMIE ROUET-COLOMBIER</t>
  </si>
  <si>
    <t>380804617</t>
  </si>
  <si>
    <t>EHPAD LA TOURMALINE VOIRON</t>
  </si>
  <si>
    <t>380802553</t>
  </si>
  <si>
    <t>ASSOCIATION LES EDELWEISS</t>
  </si>
  <si>
    <t>380802561</t>
  </si>
  <si>
    <t>EHPAD LES EDELWEISS</t>
  </si>
  <si>
    <t>380000182</t>
  </si>
  <si>
    <t>EHPAD LA MAISON</t>
  </si>
  <si>
    <t>380781518</t>
  </si>
  <si>
    <t>38565</t>
  </si>
  <si>
    <t>VOREPPE</t>
  </si>
  <si>
    <t>380790857</t>
  </si>
  <si>
    <t>CCAS VOREPPE</t>
  </si>
  <si>
    <t>380786707</t>
  </si>
  <si>
    <t>RESIDENCE AUTONOMIE CHARMINELLE</t>
  </si>
  <si>
    <t>380789958</t>
  </si>
  <si>
    <t>EHPAD VAL MARIE</t>
  </si>
  <si>
    <t>38566</t>
  </si>
  <si>
    <t>VOUREY</t>
  </si>
  <si>
    <t>42</t>
  </si>
  <si>
    <t>42005</t>
  </si>
  <si>
    <t>420011710</t>
  </si>
  <si>
    <t>ASSOCIATIO MAINTIEN À DOMICILE SOINS</t>
  </si>
  <si>
    <t>420008898</t>
  </si>
  <si>
    <t>AJ AMAD SOINS</t>
  </si>
  <si>
    <t>420011736</t>
  </si>
  <si>
    <t>SSIAD AMAD SOINS</t>
  </si>
  <si>
    <t>420001695</t>
  </si>
  <si>
    <t>FEDERATION ADMR LOIRE</t>
  </si>
  <si>
    <t>420788481</t>
  </si>
  <si>
    <t>SSIAD MONTAGNES DU MATIN</t>
  </si>
  <si>
    <t>42011</t>
  </si>
  <si>
    <t>BALBIGNY</t>
  </si>
  <si>
    <t>420789414</t>
  </si>
  <si>
    <t>EHPAD BALBIGNY</t>
  </si>
  <si>
    <t>420787061</t>
  </si>
  <si>
    <t>MUTUALITE FRANCAISE 42 - 43 - 63 SSAM</t>
  </si>
  <si>
    <t>420784738</t>
  </si>
  <si>
    <t>RESIDENCE MUTUALISTE L'ADRET</t>
  </si>
  <si>
    <t>42013</t>
  </si>
  <si>
    <t>BELLEGARDE EN FOREZ</t>
  </si>
  <si>
    <t>420013955</t>
  </si>
  <si>
    <t>EHPAD DU PAYS DE BELMONT</t>
  </si>
  <si>
    <t>420781783</t>
  </si>
  <si>
    <t>42015</t>
  </si>
  <si>
    <t>BELMONT DE LA LOIRE</t>
  </si>
  <si>
    <t>420787368</t>
  </si>
  <si>
    <t>SSIAD DE BELMONT-DE-LA-LOIRE</t>
  </si>
  <si>
    <t>420781791</t>
  </si>
  <si>
    <t>CH DE BOEN SUR LIGNON</t>
  </si>
  <si>
    <t>420017717</t>
  </si>
  <si>
    <t>ACCUEIL DE JOUR ITINERANT CH DE BOEN</t>
  </si>
  <si>
    <t>42019</t>
  </si>
  <si>
    <t>BOEN SUR LIGNON</t>
  </si>
  <si>
    <t>420787442</t>
  </si>
  <si>
    <t>EHPAD CH DE BOEN</t>
  </si>
  <si>
    <t>420788986</t>
  </si>
  <si>
    <t>SSIAD DE BOEN</t>
  </si>
  <si>
    <t>420786501</t>
  </si>
  <si>
    <t>CCAS BOEN SUR LIGNON</t>
  </si>
  <si>
    <t>420786485</t>
  </si>
  <si>
    <t>F.R.P.A "L'ASTREE "</t>
  </si>
  <si>
    <t>420000309</t>
  </si>
  <si>
    <t>EHPAD DE BOURG ARGENTAL</t>
  </si>
  <si>
    <t>420780728</t>
  </si>
  <si>
    <t>42023</t>
  </si>
  <si>
    <t>BOURG ARGENTAL</t>
  </si>
  <si>
    <t>420011520</t>
  </si>
  <si>
    <t>CSI CANTON BOURG ARGENTAL</t>
  </si>
  <si>
    <t>420011546</t>
  </si>
  <si>
    <t>SSIAD DE BOURG ARGENTAL</t>
  </si>
  <si>
    <t>420001125</t>
  </si>
  <si>
    <t>ASSOC"JOIE DE VIVRE"ROANNE</t>
  </si>
  <si>
    <t>420784647</t>
  </si>
  <si>
    <t>EHPAD JOIE DE VIVRE</t>
  </si>
  <si>
    <t>42026</t>
  </si>
  <si>
    <t>BRIENNON</t>
  </si>
  <si>
    <t>420000994</t>
  </si>
  <si>
    <t>M.R.DE BUSSIERES</t>
  </si>
  <si>
    <t>420783979</t>
  </si>
  <si>
    <t>EHPAD JEAN MONTELLIER</t>
  </si>
  <si>
    <t>42029</t>
  </si>
  <si>
    <t>BUSSIERES</t>
  </si>
  <si>
    <t>420003758</t>
  </si>
  <si>
    <t>ASSOCIATION ALOESS</t>
  </si>
  <si>
    <t>420003808</t>
  </si>
  <si>
    <t>ACCUEIL DE JOUR ALOESS</t>
  </si>
  <si>
    <t>42044</t>
  </si>
  <si>
    <t>LE CHAMBON FEUGEROLLES</t>
  </si>
  <si>
    <t>420006389</t>
  </si>
  <si>
    <t>SARL L'OASIS</t>
  </si>
  <si>
    <t>420006439</t>
  </si>
  <si>
    <t>LIEU DE VIE L'OASIS</t>
  </si>
  <si>
    <t>ARS PCD PUV FS HAS</t>
  </si>
  <si>
    <t>420780660</t>
  </si>
  <si>
    <t>CH GEORGES CLAUDINON</t>
  </si>
  <si>
    <t>420007288</t>
  </si>
  <si>
    <t>EHPAD CH G.CLAUDINON</t>
  </si>
  <si>
    <t>420786295</t>
  </si>
  <si>
    <t>CCAS LE CHAMBON FEUGEROLLES</t>
  </si>
  <si>
    <t>420784415</t>
  </si>
  <si>
    <t>F.R.P.A  " QUIETUDE "</t>
  </si>
  <si>
    <t>420786923</t>
  </si>
  <si>
    <t>SERVICE DE SOINS A DOMICILE</t>
  </si>
  <si>
    <t>420000564</t>
  </si>
  <si>
    <t>M.R. DE CHAMPDIEU</t>
  </si>
  <si>
    <t>420781809</t>
  </si>
  <si>
    <t>EHPAD DE CHAMPDIEU</t>
  </si>
  <si>
    <t>42046</t>
  </si>
  <si>
    <t>CHAMPDIEU</t>
  </si>
  <si>
    <t>42052</t>
  </si>
  <si>
    <t>420787814</t>
  </si>
  <si>
    <t>SSIAD DU CH DE CHARLIEU</t>
  </si>
  <si>
    <t>420786352</t>
  </si>
  <si>
    <t>CCAS CHARLIEU</t>
  </si>
  <si>
    <t>420784423</t>
  </si>
  <si>
    <t>F.R.P.A  "LA PETITE PROVENCE "</t>
  </si>
  <si>
    <t>690048632</t>
  </si>
  <si>
    <t>CH DES MONTS DU LYONNAIS</t>
  </si>
  <si>
    <t>420017121</t>
  </si>
  <si>
    <t>ACCUEIL DE JOUR CH MDL CHAZELLES</t>
  </si>
  <si>
    <t>42059</t>
  </si>
  <si>
    <t>CHAZELLES SUR LYON</t>
  </si>
  <si>
    <t>420786915</t>
  </si>
  <si>
    <t>SSIAD DE CHAZELLES SUR LYON</t>
  </si>
  <si>
    <t>420787178</t>
  </si>
  <si>
    <t>EHPAD CH MDL - CHAZELLES SUR LYON</t>
  </si>
  <si>
    <t>420000572</t>
  </si>
  <si>
    <t>EHPAD LE PARC</t>
  </si>
  <si>
    <t>420781817</t>
  </si>
  <si>
    <t>42071</t>
  </si>
  <si>
    <t>LE COTEAU</t>
  </si>
  <si>
    <t>420784449</t>
  </si>
  <si>
    <t>F.R.P.A LE PARC LE COTEAU</t>
  </si>
  <si>
    <t>420002123</t>
  </si>
  <si>
    <t>SEMAD 24/24</t>
  </si>
  <si>
    <t>420792269</t>
  </si>
  <si>
    <t>SSIAD SEMAD 24/24 LE COTEAU</t>
  </si>
  <si>
    <t>420013963</t>
  </si>
  <si>
    <t>ASSOCIATION PLEIADES</t>
  </si>
  <si>
    <t>420015448</t>
  </si>
  <si>
    <t>SPASAD PLEIADES</t>
  </si>
  <si>
    <t>420784381</t>
  </si>
  <si>
    <t>420000580</t>
  </si>
  <si>
    <t>M.R. DE COUTOUVRE</t>
  </si>
  <si>
    <t>420781825</t>
  </si>
  <si>
    <t>EHPAD LES HIRONDELLES</t>
  </si>
  <si>
    <t>42074</t>
  </si>
  <si>
    <t>COUTOUVRE</t>
  </si>
  <si>
    <t>42094</t>
  </si>
  <si>
    <t>420780652</t>
  </si>
  <si>
    <t>CH LE CORBUSIER</t>
  </si>
  <si>
    <t>420010688</t>
  </si>
  <si>
    <t>EHPAD DU CH LE CORBUSIER FIRMINY</t>
  </si>
  <si>
    <t>42095</t>
  </si>
  <si>
    <t>FIRMINY</t>
  </si>
  <si>
    <t>420793457</t>
  </si>
  <si>
    <t>SSIAD CH FIRMINY</t>
  </si>
  <si>
    <t>420786428</t>
  </si>
  <si>
    <t>CCAS FIRMINY</t>
  </si>
  <si>
    <t>420784043</t>
  </si>
  <si>
    <t>MAISON DE RETRAITE LA VERRERIE</t>
  </si>
  <si>
    <t>420788176</t>
  </si>
  <si>
    <t>F.R P.A  LE MAIL FIRMINY</t>
  </si>
  <si>
    <t>420792475</t>
  </si>
  <si>
    <t>MAPAD LES BRUNEAUX</t>
  </si>
  <si>
    <t>420000598</t>
  </si>
  <si>
    <t>EHPAD LA PRANIERE</t>
  </si>
  <si>
    <t>420781833</t>
  </si>
  <si>
    <t>42097</t>
  </si>
  <si>
    <t>LA FOUILLOUSE</t>
  </si>
  <si>
    <t>420789539</t>
  </si>
  <si>
    <t>EHPAD LA PERONNIERE GRAND CROIX</t>
  </si>
  <si>
    <t>42103</t>
  </si>
  <si>
    <t>LA GRAND CROIX</t>
  </si>
  <si>
    <t>420784621</t>
  </si>
  <si>
    <t>RESIDENCE MUTUALISTE LES TILLEULS</t>
  </si>
  <si>
    <t>420781841</t>
  </si>
  <si>
    <t>EHPAD DU PAYS DE BELMONT - LA GRESLE</t>
  </si>
  <si>
    <t>42104</t>
  </si>
  <si>
    <t>LA GRESLE</t>
  </si>
  <si>
    <t>420784605</t>
  </si>
  <si>
    <t>RESIDENCE MUTUALISTE LES MYOSOTIS</t>
  </si>
  <si>
    <t>42110</t>
  </si>
  <si>
    <t>L'HORME</t>
  </si>
  <si>
    <t>420001067</t>
  </si>
  <si>
    <t>MAISON DE RETRAITE PRIVEE DE JONZIEUX</t>
  </si>
  <si>
    <t>420784365</t>
  </si>
  <si>
    <t>MAISON DE RETRAITE AU FIL DE SOIE</t>
  </si>
  <si>
    <t>42115</t>
  </si>
  <si>
    <t>JONZIEUX</t>
  </si>
  <si>
    <t>420001026</t>
  </si>
  <si>
    <t>M.R. NOTRE DAME</t>
  </si>
  <si>
    <t>420784001</t>
  </si>
  <si>
    <t>EHPAD NOTRE DAME DE LAY</t>
  </si>
  <si>
    <t>42118</t>
  </si>
  <si>
    <t>LAY</t>
  </si>
  <si>
    <t>420011918</t>
  </si>
  <si>
    <t>LES OPALINES LORETTE</t>
  </si>
  <si>
    <t>420009839</t>
  </si>
  <si>
    <t>RESIDENCE LES RIVES D'OR</t>
  </si>
  <si>
    <t>42123</t>
  </si>
  <si>
    <t>LORETTE</t>
  </si>
  <si>
    <t>42127</t>
  </si>
  <si>
    <t>420786378</t>
  </si>
  <si>
    <t>CCAS MACLAS</t>
  </si>
  <si>
    <t>420784464</t>
  </si>
  <si>
    <t>LE LAC</t>
  </si>
  <si>
    <t>42129</t>
  </si>
  <si>
    <t>MACLAS</t>
  </si>
  <si>
    <t>420000614</t>
  </si>
  <si>
    <t>M.R. DE MARLHES</t>
  </si>
  <si>
    <t>420781858</t>
  </si>
  <si>
    <t>EHPAD ENTRE CHAMPS ET FORETS</t>
  </si>
  <si>
    <t>42139</t>
  </si>
  <si>
    <t>MARLHES</t>
  </si>
  <si>
    <t>420793564</t>
  </si>
  <si>
    <t>S.A.R.L LES THUYAS</t>
  </si>
  <si>
    <t>420793572</t>
  </si>
  <si>
    <t>LIEU DE VIE POUR PERS AGEES LES THUYAS</t>
  </si>
  <si>
    <t>42143</t>
  </si>
  <si>
    <t>MIZERIEUX</t>
  </si>
  <si>
    <t>420000622</t>
  </si>
  <si>
    <t>M.R. DE MONTAGNY</t>
  </si>
  <si>
    <t>420781866</t>
  </si>
  <si>
    <t>EHPAD LES FLORALIES</t>
  </si>
  <si>
    <t>42145</t>
  </si>
  <si>
    <t>MONTAGNY</t>
  </si>
  <si>
    <t>420000846</t>
  </si>
  <si>
    <t>SOINS ET ACCOMPAGNEMENT DU FOREZ</t>
  </si>
  <si>
    <t>420007338</t>
  </si>
  <si>
    <t>ACCUEIL DE JOUR VOLUBILIS MONTBRISON</t>
  </si>
  <si>
    <t>42147</t>
  </si>
  <si>
    <t>MONTBRISON</t>
  </si>
  <si>
    <t>420001604</t>
  </si>
  <si>
    <t>MAIRIE DE MONTBRISON</t>
  </si>
  <si>
    <t>420786931</t>
  </si>
  <si>
    <t>F.R.P.A DE MONTBRISON</t>
  </si>
  <si>
    <t>420789588</t>
  </si>
  <si>
    <t>SSIAD CH DU FOREZ</t>
  </si>
  <si>
    <t>420784860</t>
  </si>
  <si>
    <t>EHPAD LES MONTS DU SOIR</t>
  </si>
  <si>
    <t>420011678</t>
  </si>
  <si>
    <t>PLENITUDE ADMR</t>
  </si>
  <si>
    <t>42149</t>
  </si>
  <si>
    <t>MONTROND LES BAINS</t>
  </si>
  <si>
    <t>420013518</t>
  </si>
  <si>
    <t>SSIAD SPECIALISE ALZHEIMER</t>
  </si>
  <si>
    <t>420015422</t>
  </si>
  <si>
    <t>420787301</t>
  </si>
  <si>
    <t>S.S.I.A.D DE LA PLAINE</t>
  </si>
  <si>
    <t>420001885</t>
  </si>
  <si>
    <t>M.R PRIVEE " MATIN CALME "</t>
  </si>
  <si>
    <t>420789174</t>
  </si>
  <si>
    <t>EHPAD LE VILLAGE MATIN CALME</t>
  </si>
  <si>
    <t>42150</t>
  </si>
  <si>
    <t>MONTVERDUN</t>
  </si>
  <si>
    <t>420000630</t>
  </si>
  <si>
    <t>EHPAD DE NEULISE</t>
  </si>
  <si>
    <t>420781874</t>
  </si>
  <si>
    <t>42156</t>
  </si>
  <si>
    <t>NEULISE</t>
  </si>
  <si>
    <t>420000648</t>
  </si>
  <si>
    <t>M.R. DE NOIRETABLE</t>
  </si>
  <si>
    <t>420781882</t>
  </si>
  <si>
    <t>EHPAD DU RIEU PARENT</t>
  </si>
  <si>
    <t>42159</t>
  </si>
  <si>
    <t>NOIRETABLE</t>
  </si>
  <si>
    <t>420000655</t>
  </si>
  <si>
    <t>M.R.DE LA PACAUDIERE</t>
  </si>
  <si>
    <t>420781890</t>
  </si>
  <si>
    <t>EHPAD FONDATION GRIMAUD</t>
  </si>
  <si>
    <t>42163</t>
  </si>
  <si>
    <t>LA PACAUDIERE</t>
  </si>
  <si>
    <t>420000663</t>
  </si>
  <si>
    <t>M.R.DE PANISSIERES</t>
  </si>
  <si>
    <t>420781908</t>
  </si>
  <si>
    <t>EHPAD LE FIL D'OR</t>
  </si>
  <si>
    <t>42165</t>
  </si>
  <si>
    <t>PANISSIERES</t>
  </si>
  <si>
    <t>420788564</t>
  </si>
  <si>
    <t>FOYER LOGEMENT MUTUALISTE ARC EN CIEL</t>
  </si>
  <si>
    <t>420004558</t>
  </si>
  <si>
    <t>SAS NOE</t>
  </si>
  <si>
    <t>420790917</t>
  </si>
  <si>
    <t>EHPAD LE GRILLON</t>
  </si>
  <si>
    <t>42168</t>
  </si>
  <si>
    <t>PELUSSIN</t>
  </si>
  <si>
    <t>420008799</t>
  </si>
  <si>
    <t>ASSOCIATION JEANNE MARIE DESVIGNES</t>
  </si>
  <si>
    <t>420008849</t>
  </si>
  <si>
    <t>LES BLEUETS DU PILAT</t>
  </si>
  <si>
    <t>420016933</t>
  </si>
  <si>
    <t>CH DU PILAT RHODANIEN</t>
  </si>
  <si>
    <t>420787970</t>
  </si>
  <si>
    <t>EHPAD DU CH DU PILAT RHODANIEN</t>
  </si>
  <si>
    <t>420000671</t>
  </si>
  <si>
    <t>M.R. DE PERREUX</t>
  </si>
  <si>
    <t>420781916</t>
  </si>
  <si>
    <t>MAISON DE LA FORET</t>
  </si>
  <si>
    <t>42170</t>
  </si>
  <si>
    <t>PERREUX</t>
  </si>
  <si>
    <t>420786360</t>
  </si>
  <si>
    <t>CCAS POUILLY SOUS CHARLIEU</t>
  </si>
  <si>
    <t>420784514</t>
  </si>
  <si>
    <t>F.R.P.A " LES TAMARIS "</t>
  </si>
  <si>
    <t>42177</t>
  </si>
  <si>
    <t>POUILLY SOUS CHARLIEU</t>
  </si>
  <si>
    <t>420000689</t>
  </si>
  <si>
    <t>EHPAD DE REGNY</t>
  </si>
  <si>
    <t>420781924</t>
  </si>
  <si>
    <t>EHPAD LE BEL AUTOMNE</t>
  </si>
  <si>
    <t>42181</t>
  </si>
  <si>
    <t>REGNY</t>
  </si>
  <si>
    <t>420789364</t>
  </si>
  <si>
    <t>EHPAD LES MORELLES</t>
  </si>
  <si>
    <t>42182</t>
  </si>
  <si>
    <t>RENAISON</t>
  </si>
  <si>
    <t>420788499</t>
  </si>
  <si>
    <t>SSIAD DE LA COTE ROANNAISE</t>
  </si>
  <si>
    <t>420000820</t>
  </si>
  <si>
    <t>CENTRE DE SOINS LA RICAMARIE</t>
  </si>
  <si>
    <t>420789182</t>
  </si>
  <si>
    <t>SSIAD DE LA RICAMARIE</t>
  </si>
  <si>
    <t>42183</t>
  </si>
  <si>
    <t>LA RICAMARIE</t>
  </si>
  <si>
    <t>420786303</t>
  </si>
  <si>
    <t>CCAS LA RICAMARIE</t>
  </si>
  <si>
    <t>420784597</t>
  </si>
  <si>
    <t>F.R.P.A "LA RECAMIERE"</t>
  </si>
  <si>
    <t>420794497</t>
  </si>
  <si>
    <t>CCAS RIORGES</t>
  </si>
  <si>
    <t>420794505</t>
  </si>
  <si>
    <t>EHPAD RESIDENCE QUIETUDE</t>
  </si>
  <si>
    <t>42184</t>
  </si>
  <si>
    <t>RIORGES</t>
  </si>
  <si>
    <t>42186</t>
  </si>
  <si>
    <t>420015828</t>
  </si>
  <si>
    <t>EHPAD PAYS DE GIER SITE OREE DU PILAT</t>
  </si>
  <si>
    <t>420794513</t>
  </si>
  <si>
    <t>PCI MAINTIEN A DOMICILE</t>
  </si>
  <si>
    <t>420007569</t>
  </si>
  <si>
    <t>ACCUEIL DE JOUR PCI MAINTIEN DOMICILE</t>
  </si>
  <si>
    <t>420015455</t>
  </si>
  <si>
    <t>SPASAD PCI MAINTIEN A DOMICILE</t>
  </si>
  <si>
    <t>420794521</t>
  </si>
  <si>
    <t>SSIAD PCI MAINTIEN A DOMICILE</t>
  </si>
  <si>
    <t>250018769</t>
  </si>
  <si>
    <t>KORIAN VILLA D'ALBON</t>
  </si>
  <si>
    <t>420009888</t>
  </si>
  <si>
    <t>EHPAD KORIAN VILLA D'ALBON</t>
  </si>
  <si>
    <t>42187</t>
  </si>
  <si>
    <t>ROANNE</t>
  </si>
  <si>
    <t>380021865</t>
  </si>
  <si>
    <t>SAS LA MAISON DE JEANNE</t>
  </si>
  <si>
    <t>420786204</t>
  </si>
  <si>
    <t>LA MAISON DE JEANNE</t>
  </si>
  <si>
    <t>420001042</t>
  </si>
  <si>
    <t>ASSOC FAMILIALE EVANGEL ROANNE</t>
  </si>
  <si>
    <t>420784050</t>
  </si>
  <si>
    <t>EHPAD NOTRE MAISON ROANNE</t>
  </si>
  <si>
    <t>420001463</t>
  </si>
  <si>
    <t>420015653</t>
  </si>
  <si>
    <t>RESIDENCE JEANNE JUGAN</t>
  </si>
  <si>
    <t>420001919</t>
  </si>
  <si>
    <t>S.A.RESIDENCE DU CLAIR-MONT</t>
  </si>
  <si>
    <t>420789547</t>
  </si>
  <si>
    <t>MR PRIVEE DU CLAIR-MONT</t>
  </si>
  <si>
    <t>420792285</t>
  </si>
  <si>
    <t>SSIAD PLEIADES</t>
  </si>
  <si>
    <t>420787350</t>
  </si>
  <si>
    <t>S.S.I.A.D   DU C.H.G DE ROANNE</t>
  </si>
  <si>
    <t>420789299</t>
  </si>
  <si>
    <t>EHPAD AURELIA CH DE ROANNE</t>
  </si>
  <si>
    <t>420006538</t>
  </si>
  <si>
    <t>RESIDENCE LA CHACUNIERE</t>
  </si>
  <si>
    <t>420006579</t>
  </si>
  <si>
    <t>RESIDENCE LE PARY</t>
  </si>
  <si>
    <t>420784027</t>
  </si>
  <si>
    <t>RESIDENCE LE RIVAGE</t>
  </si>
  <si>
    <t>420004368</t>
  </si>
  <si>
    <t>ARSEF</t>
  </si>
  <si>
    <t>420004418</t>
  </si>
  <si>
    <t>SSIAD ARSEF</t>
  </si>
  <si>
    <t>42189</t>
  </si>
  <si>
    <t>ROCHE LA MOLIERE</t>
  </si>
  <si>
    <t>420786287</t>
  </si>
  <si>
    <t>CCAS ROCHE LA MOLIERE</t>
  </si>
  <si>
    <t>420784498</t>
  </si>
  <si>
    <t>F.R.P.A DU PARC</t>
  </si>
  <si>
    <t>420793499</t>
  </si>
  <si>
    <t>MAPA LES PETITES BRUYERES</t>
  </si>
  <si>
    <t>42193</t>
  </si>
  <si>
    <t>ROZIER EN DONZY</t>
  </si>
  <si>
    <t>420014854</t>
  </si>
  <si>
    <t>PUV LE COLOMBIER</t>
  </si>
  <si>
    <t>42195</t>
  </si>
  <si>
    <t>SAIL SOUS COUZAN</t>
  </si>
  <si>
    <t>420789745</t>
  </si>
  <si>
    <t>ASSOCIATION "LES GENS D'ICI"</t>
  </si>
  <si>
    <t>420789752</t>
  </si>
  <si>
    <t>EHPAD LES GENS D'ICI</t>
  </si>
  <si>
    <t>42198</t>
  </si>
  <si>
    <t>SAINT ALBAN LES EAUX</t>
  </si>
  <si>
    <t>420780694</t>
  </si>
  <si>
    <t>CH DE SAINT BONNET LE CHATEAU</t>
  </si>
  <si>
    <t>420787962</t>
  </si>
  <si>
    <t>EHPAD CH ST BONNET LE CHATEAU</t>
  </si>
  <si>
    <t>42204</t>
  </si>
  <si>
    <t>SAINT BONNET LE CHATEAU</t>
  </si>
  <si>
    <t>420789620</t>
  </si>
  <si>
    <t>RESIDENCE ST CHARLES</t>
  </si>
  <si>
    <t>210000873</t>
  </si>
  <si>
    <t>SOCIÉTÉ DE GESTION MAISONS DE RETRAITE</t>
  </si>
  <si>
    <t>420011702</t>
  </si>
  <si>
    <t>RESIDENCE LES JARDINS DE BESSAT</t>
  </si>
  <si>
    <t>42207</t>
  </si>
  <si>
    <t>420000465</t>
  </si>
  <si>
    <t>ELEA</t>
  </si>
  <si>
    <t>420015430</t>
  </si>
  <si>
    <t>SPASAD ELEA SAINT-CHAMOND</t>
  </si>
  <si>
    <t>420785461</t>
  </si>
  <si>
    <t>SSIAD ELEA SAINT-CHAMOND</t>
  </si>
  <si>
    <t>420014912</t>
  </si>
  <si>
    <t>CCAS SAINT CHAMOND</t>
  </si>
  <si>
    <t>420014920</t>
  </si>
  <si>
    <t>LE RELAIS</t>
  </si>
  <si>
    <t>420793507</t>
  </si>
  <si>
    <t>ASSOCIATION ST JOSEPH</t>
  </si>
  <si>
    <t>420793523</t>
  </si>
  <si>
    <t>42217</t>
  </si>
  <si>
    <t>SAINT DIDIER SUR ROCHEFORT</t>
  </si>
  <si>
    <t>42218</t>
  </si>
  <si>
    <t>250018686</t>
  </si>
  <si>
    <t>LES BEGONIAS</t>
  </si>
  <si>
    <t>420793671</t>
  </si>
  <si>
    <t>KORIAN VILLA JANIN</t>
  </si>
  <si>
    <t>310025010</t>
  </si>
  <si>
    <t>SAS KORIAN SANTE</t>
  </si>
  <si>
    <t>420011108</t>
  </si>
  <si>
    <t>SSIAD KORIAN LA PASSEMENTERIE</t>
  </si>
  <si>
    <t>420000168</t>
  </si>
  <si>
    <t>ASSOCIATION MAISON DES INCURABLES</t>
  </si>
  <si>
    <t>420011769</t>
  </si>
  <si>
    <t>420000895</t>
  </si>
  <si>
    <t>ASSOC NOTRE DAME DU FOYER</t>
  </si>
  <si>
    <t>420782633</t>
  </si>
  <si>
    <t>EHPAD SAINT VINCENT DE PAUL</t>
  </si>
  <si>
    <t>420009938</t>
  </si>
  <si>
    <t>EHPAD  LA MAISON D'ANNIE</t>
  </si>
  <si>
    <t>420784092</t>
  </si>
  <si>
    <t>MAISON DE RETRAITE LAMARTINE</t>
  </si>
  <si>
    <t>420001216</t>
  </si>
  <si>
    <t>420785388</t>
  </si>
  <si>
    <t>420010746</t>
  </si>
  <si>
    <t>ASSOCIATION ADEF</t>
  </si>
  <si>
    <t>420007528</t>
  </si>
  <si>
    <t>SSIAD ADEF</t>
  </si>
  <si>
    <t>420012379</t>
  </si>
  <si>
    <t>DOMISOINS</t>
  </si>
  <si>
    <t>420012387</t>
  </si>
  <si>
    <t>SSIAD DOMISOINS</t>
  </si>
  <si>
    <t>420015414</t>
  </si>
  <si>
    <t>SPASAD DE DOMISOINS</t>
  </si>
  <si>
    <t>420006108</t>
  </si>
  <si>
    <t>RESIDENCE MUTUALISTE LA CERISAIE</t>
  </si>
  <si>
    <t>420012395</t>
  </si>
  <si>
    <t>SSIAD AMADOM MFL SSAM</t>
  </si>
  <si>
    <t>420012403</t>
  </si>
  <si>
    <t>RESIDENCE MUTUALISTE BELLEVUE</t>
  </si>
  <si>
    <t>420015042</t>
  </si>
  <si>
    <t>EHPAD CITE DES AINES</t>
  </si>
  <si>
    <t>420015059</t>
  </si>
  <si>
    <t>RESIDENCE AUTONOMIE CITE DES AINES</t>
  </si>
  <si>
    <t>420784019</t>
  </si>
  <si>
    <t>RESIDENCE MUTUALISTE BERNADETTE</t>
  </si>
  <si>
    <t>420793424</t>
  </si>
  <si>
    <t>RESIDENCE MUTUALISTE LE SOLEIL</t>
  </si>
  <si>
    <t>420787095</t>
  </si>
  <si>
    <t>AGIR INNOVER MIEUX VIVRE (AIMV)</t>
  </si>
  <si>
    <t>420003469</t>
  </si>
  <si>
    <t>CENTRE D'ACCUEIL DE JOUR AIMV</t>
  </si>
  <si>
    <t>420015398</t>
  </si>
  <si>
    <t>SPASAD AIMV</t>
  </si>
  <si>
    <t>420785420</t>
  </si>
  <si>
    <t>SSIAD AIMV</t>
  </si>
  <si>
    <t>420787236</t>
  </si>
  <si>
    <t>CCAS SAINT ETIENNE</t>
  </si>
  <si>
    <t>420006249</t>
  </si>
  <si>
    <t>EHPAD BALAY</t>
  </si>
  <si>
    <t>420009029</t>
  </si>
  <si>
    <t>RESIDENCE BEL HORIZON</t>
  </si>
  <si>
    <t>420782062</t>
  </si>
  <si>
    <t>F.R.P.A LA TERRASSE</t>
  </si>
  <si>
    <t>420784100</t>
  </si>
  <si>
    <t>RESIDENCE CROIX DE L'ORME</t>
  </si>
  <si>
    <t>420784175</t>
  </si>
  <si>
    <t>RESIDENCE LES CEDRES</t>
  </si>
  <si>
    <t>420784282</t>
  </si>
  <si>
    <t>RESIDENCE LE BUISSON</t>
  </si>
  <si>
    <t>420787665</t>
  </si>
  <si>
    <t>F.R.P.A LES CAMELIAS</t>
  </si>
  <si>
    <t>420789331</t>
  </si>
  <si>
    <t>F.R.P.A.CHAVANELLE</t>
  </si>
  <si>
    <t>690007489</t>
  </si>
  <si>
    <t>LES JARDINS D'ARCADIE EXPLOITATION</t>
  </si>
  <si>
    <t>420789604</t>
  </si>
  <si>
    <t>RESIDENCE LES JARDINS D'ARCADIE</t>
  </si>
  <si>
    <t>420011645</t>
  </si>
  <si>
    <t>RESIDENCE KORIAN BERGSON</t>
  </si>
  <si>
    <t>420012288</t>
  </si>
  <si>
    <t>S.P.A.S.A.D. DE L'APF</t>
  </si>
  <si>
    <t>750721300</t>
  </si>
  <si>
    <t>FONDATION DE L'ARMEE DU SALUT</t>
  </si>
  <si>
    <t>420782625</t>
  </si>
  <si>
    <t>EHPAD LA SARRAZINIERE</t>
  </si>
  <si>
    <t>420015380</t>
  </si>
  <si>
    <t>SPASAD CROIX ROUGE FRANCAISE</t>
  </si>
  <si>
    <t>420785412</t>
  </si>
  <si>
    <t>SSIAD CROIX ROUGE FRANCAISE</t>
  </si>
  <si>
    <t>750810590</t>
  </si>
  <si>
    <t>OEUVRES HOSP DE L'ORDRE DE MALTE</t>
  </si>
  <si>
    <t>420014789</t>
  </si>
  <si>
    <t>EHPAD SAINT PAUL</t>
  </si>
  <si>
    <t>750825846</t>
  </si>
  <si>
    <t>COALLIA</t>
  </si>
  <si>
    <t>420013997</t>
  </si>
  <si>
    <t>EHPAD STEPHANE HESSEL</t>
  </si>
  <si>
    <t>420010225</t>
  </si>
  <si>
    <t>EHPAD L'HERMITAGE</t>
  </si>
  <si>
    <t>420791337</t>
  </si>
  <si>
    <t>EHPAD FAURIEL</t>
  </si>
  <si>
    <t>420780710</t>
  </si>
  <si>
    <t>CH MAURICE ANDRE</t>
  </si>
  <si>
    <t>420786873</t>
  </si>
  <si>
    <t>EHPAD CH MAURICE ANDRE</t>
  </si>
  <si>
    <t>42222</t>
  </si>
  <si>
    <t>SAINT GALMIER</t>
  </si>
  <si>
    <t>420787954</t>
  </si>
  <si>
    <t>SSIAD CH MAURICE ANDRE</t>
  </si>
  <si>
    <t>420783995</t>
  </si>
  <si>
    <t>M.R LE CHASSEUR</t>
  </si>
  <si>
    <t>42223</t>
  </si>
  <si>
    <t>SAINT GENEST LERPT</t>
  </si>
  <si>
    <t>420000697</t>
  </si>
  <si>
    <t>EHPAD LES GENETS D'OR</t>
  </si>
  <si>
    <t>420781932</t>
  </si>
  <si>
    <t>42224</t>
  </si>
  <si>
    <t>SAINT GENEST MALIFAUX</t>
  </si>
  <si>
    <t>420006009</t>
  </si>
  <si>
    <t>SSIAD DU CANTON DE ST GENEST MALIFAUX</t>
  </si>
  <si>
    <t>420000705</t>
  </si>
  <si>
    <t>M.R. ST GERMAIN LAVAL</t>
  </si>
  <si>
    <t>420781940</t>
  </si>
  <si>
    <t>42230</t>
  </si>
  <si>
    <t>SAINT GERMAIN LAVAL</t>
  </si>
  <si>
    <t>420000713</t>
  </si>
  <si>
    <t>M.R. DE ST HEAND</t>
  </si>
  <si>
    <t>420781957</t>
  </si>
  <si>
    <t>42234</t>
  </si>
  <si>
    <t>SAINT HEAND</t>
  </si>
  <si>
    <t>420792459</t>
  </si>
  <si>
    <t>SSIAD DE SAINT HEAND</t>
  </si>
  <si>
    <t>420001133</t>
  </si>
  <si>
    <t>ASSOCIATION LA ROSERAIE</t>
  </si>
  <si>
    <t>420008948</t>
  </si>
  <si>
    <t>EHPAD LA ROSERAIE</t>
  </si>
  <si>
    <t>42237</t>
  </si>
  <si>
    <t>SAINT JEAN BONNEFONDS</t>
  </si>
  <si>
    <t>420784712</t>
  </si>
  <si>
    <t>LOGEMENT FOYER LA ROSERAIE</t>
  </si>
  <si>
    <t>420000937</t>
  </si>
  <si>
    <t>M.R."L'ETOILE DU SOIR"</t>
  </si>
  <si>
    <t>420783664</t>
  </si>
  <si>
    <t>M.R "L'ETOILE DU SOIR"</t>
  </si>
  <si>
    <t>42240</t>
  </si>
  <si>
    <t>SAINT JEAN SOLEYMIEUX</t>
  </si>
  <si>
    <t>420788473</t>
  </si>
  <si>
    <t>SSIAD DU HAUT FOREZ</t>
  </si>
  <si>
    <t>420000721</t>
  </si>
  <si>
    <t>M.R. " LE VAL TERNAY "</t>
  </si>
  <si>
    <t>420781965</t>
  </si>
  <si>
    <t>M.R "LE VAL DU TERNAY"</t>
  </si>
  <si>
    <t>42246</t>
  </si>
  <si>
    <t>SAINT JULIEN MOLIN MOLETTE</t>
  </si>
  <si>
    <t>420005969</t>
  </si>
  <si>
    <t>SSIAD AIX URFE</t>
  </si>
  <si>
    <t>42248</t>
  </si>
  <si>
    <t>SAINT JUST EN CHEVALET</t>
  </si>
  <si>
    <t>420014011</t>
  </si>
  <si>
    <t>EHPAD DU PAYS D'URFE</t>
  </si>
  <si>
    <t>420781973</t>
  </si>
  <si>
    <t>420780041</t>
  </si>
  <si>
    <t>CH DE SAINT JUST LA PENDUE</t>
  </si>
  <si>
    <t>420787780</t>
  </si>
  <si>
    <t>EHPAD DE HL ST JUST LA PENDUE</t>
  </si>
  <si>
    <t>42249</t>
  </si>
  <si>
    <t>SAINT JUST LA PENDUE</t>
  </si>
  <si>
    <t>420786212</t>
  </si>
  <si>
    <t>PETITE UNITE DE VIE CHANTEPIERRE</t>
  </si>
  <si>
    <t>42254</t>
  </si>
  <si>
    <t>SAINT MARCEL DE FELINES</t>
  </si>
  <si>
    <t>420014714</t>
  </si>
  <si>
    <t>RESIDENCE AUTONOMIE LE CLOS POMMIER</t>
  </si>
  <si>
    <t>42256</t>
  </si>
  <si>
    <t>SAINT MARCELLIN EN FOREZ</t>
  </si>
  <si>
    <t>420015208</t>
  </si>
  <si>
    <t>ASSOC. ADMR ST MARCELLIN EN FOREZ</t>
  </si>
  <si>
    <t>420784373</t>
  </si>
  <si>
    <t>EHPAD LES BLEUETS</t>
  </si>
  <si>
    <t>420015646</t>
  </si>
  <si>
    <t>CCAS DE MARTIN LA SAUVETE</t>
  </si>
  <si>
    <t>420793291</t>
  </si>
  <si>
    <t>MARPA LA SAUVETERRE</t>
  </si>
  <si>
    <t>42260</t>
  </si>
  <si>
    <t>SAINT MARTIN LA SAUVETE</t>
  </si>
  <si>
    <t>420000754</t>
  </si>
  <si>
    <t>M.R.DE ST NIZIER</t>
  </si>
  <si>
    <t>420781999</t>
  </si>
  <si>
    <t>EHPAD SAINT LOUIS</t>
  </si>
  <si>
    <t>42267</t>
  </si>
  <si>
    <t>SAINT NIZIER SOUS CHARLIEU</t>
  </si>
  <si>
    <t>420792442</t>
  </si>
  <si>
    <t>RESIDENCE MUTUALISTE AUTOMNE</t>
  </si>
  <si>
    <t>42270</t>
  </si>
  <si>
    <t>SAINT PAUL EN CORNILLON</t>
  </si>
  <si>
    <t>420785032</t>
  </si>
  <si>
    <t>RESIDENCE MUTUALISTE LE VAL DORLAY</t>
  </si>
  <si>
    <t>42271</t>
  </si>
  <si>
    <t>SAINT PAUL EN JAREZ</t>
  </si>
  <si>
    <t>420002602</t>
  </si>
  <si>
    <t>SSIAD DU CH DU PILAT RHODANIEN</t>
  </si>
  <si>
    <t>42272</t>
  </si>
  <si>
    <t>SAINT PIERRE DE BOEUF</t>
  </si>
  <si>
    <t>420789281</t>
  </si>
  <si>
    <t>EHPAD DU CH DE ST PIERRE DE BOEUF</t>
  </si>
  <si>
    <t>420002578</t>
  </si>
  <si>
    <t>KORIAN LA MOUNARDIERE</t>
  </si>
  <si>
    <t>42275</t>
  </si>
  <si>
    <t>SAINT PRIEST EN JAREZ</t>
  </si>
  <si>
    <t>420011504</t>
  </si>
  <si>
    <t>LE CLOS CHAMPIROL</t>
  </si>
  <si>
    <t>420793275</t>
  </si>
  <si>
    <t>EHPAD LE CLOS DE CHAMPIROL</t>
  </si>
  <si>
    <t>420789398</t>
  </si>
  <si>
    <t>EHPAD SAINT-PRIEST-EN-JAREZ</t>
  </si>
  <si>
    <t>420000333</t>
  </si>
  <si>
    <t>MAISON DE RETRAITE DE LA LOIRE (MRL)</t>
  </si>
  <si>
    <t>420011793</t>
  </si>
  <si>
    <t>SSIAD  MRL</t>
  </si>
  <si>
    <t>42279</t>
  </si>
  <si>
    <t>SAINT JUST SAINT RAMBERT</t>
  </si>
  <si>
    <t>420780769</t>
  </si>
  <si>
    <t>EHPAD MRL</t>
  </si>
  <si>
    <t>420000762</t>
  </si>
  <si>
    <t>M.R. "ST JUST-ST RAMBERT"</t>
  </si>
  <si>
    <t>420782005</t>
  </si>
  <si>
    <t>EHPAD MAISON D ACCUEIL</t>
  </si>
  <si>
    <t>420781981</t>
  </si>
  <si>
    <t>EHPAD MELLET-MANDARD</t>
  </si>
  <si>
    <t>420000747</t>
  </si>
  <si>
    <t>EHPAD MELLET MANDARD</t>
  </si>
  <si>
    <t>420789380</t>
  </si>
  <si>
    <t>EHPAD SAINT-JUST-SAINT-RAMBERT</t>
  </si>
  <si>
    <t>420014748</t>
  </si>
  <si>
    <t>ASSOCIATION POUR LA CREATION ET DE LA</t>
  </si>
  <si>
    <t>420014755</t>
  </si>
  <si>
    <t>MARPA DE SAINT-ROMAIN D'URFE</t>
  </si>
  <si>
    <t>42282</t>
  </si>
  <si>
    <t>SAINT ROMAIN D URFE</t>
  </si>
  <si>
    <t>420782658</t>
  </si>
  <si>
    <t>RESIDENCE LA TOUR DES CEDRES</t>
  </si>
  <si>
    <t>42287</t>
  </si>
  <si>
    <t>SAINT SAUVEUR EN RUE</t>
  </si>
  <si>
    <t>420000788</t>
  </si>
  <si>
    <t>EHPAD LE CLOITRE</t>
  </si>
  <si>
    <t>420782021</t>
  </si>
  <si>
    <t>42289</t>
  </si>
  <si>
    <t>SAINT SYMPHORIEN DE LAY</t>
  </si>
  <si>
    <t>420792871</t>
  </si>
  <si>
    <t>SSIAD PAYS DU GAND ET DU RHINS</t>
  </si>
  <si>
    <t>420016073</t>
  </si>
  <si>
    <t>RESIDENCE MUTUALISTE ACCES VILLENEUVE</t>
  </si>
  <si>
    <t>42297</t>
  </si>
  <si>
    <t>SALVIZINET</t>
  </si>
  <si>
    <t>420786394</t>
  </si>
  <si>
    <t>CCAS SURY LE COMTAL</t>
  </si>
  <si>
    <t>420784530</t>
  </si>
  <si>
    <t>RESIDENCE JACOLINE</t>
  </si>
  <si>
    <t>42304</t>
  </si>
  <si>
    <t>SURY LE COMTAL</t>
  </si>
  <si>
    <t>420782617</t>
  </si>
  <si>
    <t>EHPAD MARIE ROMIER</t>
  </si>
  <si>
    <t>42305</t>
  </si>
  <si>
    <t>LA TALAUDIERE</t>
  </si>
  <si>
    <t>750034589</t>
  </si>
  <si>
    <t>BTP RESIDENCES MEDICO-SOCIALES</t>
  </si>
  <si>
    <t>420789091</t>
  </si>
  <si>
    <t>EHPAD LA BUISSONNIERE</t>
  </si>
  <si>
    <t>420789406</t>
  </si>
  <si>
    <t>EHPAD LA TALAUDIERE</t>
  </si>
  <si>
    <t>420001109</t>
  </si>
  <si>
    <t>CIAS UNIEUX</t>
  </si>
  <si>
    <t>420784555</t>
  </si>
  <si>
    <t>F.R.P.A  MAISON AMITIE UNIEUX</t>
  </si>
  <si>
    <t>42316</t>
  </si>
  <si>
    <t>UNIEUX</t>
  </si>
  <si>
    <t>420000796</t>
  </si>
  <si>
    <t>M.R. D'USSON EN FOREZ</t>
  </si>
  <si>
    <t>420782039</t>
  </si>
  <si>
    <t>42318</t>
  </si>
  <si>
    <t>USSON EN FOREZ</t>
  </si>
  <si>
    <t>420012411</t>
  </si>
  <si>
    <t>ACCUEIL DE JOUR ADMR LE SEQUOIA</t>
  </si>
  <si>
    <t>420004459</t>
  </si>
  <si>
    <t>LE DOMAINE DE MARIE</t>
  </si>
  <si>
    <t>420004509</t>
  </si>
  <si>
    <t>MAISON DE RETRAITE DOMAINE DE MARIE</t>
  </si>
  <si>
    <t>ARS PCD PUV CD NHAS</t>
  </si>
  <si>
    <t>42321</t>
  </si>
  <si>
    <t>LA VALLA SUR ROCHEFORT</t>
  </si>
  <si>
    <t>420786402</t>
  </si>
  <si>
    <t>CCAS VILLARS</t>
  </si>
  <si>
    <t>420784571</t>
  </si>
  <si>
    <t>F.R.P.A."LES MARRONNIERS"</t>
  </si>
  <si>
    <t>42330</t>
  </si>
  <si>
    <t>VILLARS</t>
  </si>
  <si>
    <t>420786717</t>
  </si>
  <si>
    <t>EHPAD SAINT SULPICE</t>
  </si>
  <si>
    <t>42332</t>
  </si>
  <si>
    <t>VILLEREST</t>
  </si>
  <si>
    <t>420787673</t>
  </si>
  <si>
    <t>CCAS VIOLAY</t>
  </si>
  <si>
    <t>420787681</t>
  </si>
  <si>
    <t>EHPAD LES JACINTHES</t>
  </si>
  <si>
    <t>42334</t>
  </si>
  <si>
    <t>VIOLAY</t>
  </si>
  <si>
    <t>430000257</t>
  </si>
  <si>
    <t>430000042</t>
  </si>
  <si>
    <t>EHPAD RESIDENCE LES 2 VOLCANS</t>
  </si>
  <si>
    <t>43</t>
  </si>
  <si>
    <t>43003</t>
  </si>
  <si>
    <t>ALLEGRE</t>
  </si>
  <si>
    <t>430000430</t>
  </si>
  <si>
    <t>430002048</t>
  </si>
  <si>
    <t>43012</t>
  </si>
  <si>
    <t>AUREC SUR LOIRE</t>
  </si>
  <si>
    <t>430000448</t>
  </si>
  <si>
    <t>430002055</t>
  </si>
  <si>
    <t>EHPAD SAINT-VINCENT</t>
  </si>
  <si>
    <t>43020</t>
  </si>
  <si>
    <t>BAS EN BASSET</t>
  </si>
  <si>
    <t>430000679</t>
  </si>
  <si>
    <t>EHPAD NOTRE DAME</t>
  </si>
  <si>
    <t>430005389</t>
  </si>
  <si>
    <t>EHPAD FOYER NOTRE DAME</t>
  </si>
  <si>
    <t>43021</t>
  </si>
  <si>
    <t>BEAULIEU</t>
  </si>
  <si>
    <t>420013021</t>
  </si>
  <si>
    <t>M.A.H.V.U. SENIORS</t>
  </si>
  <si>
    <t>430000364</t>
  </si>
  <si>
    <t>EHPAD LES CEDRES</t>
  </si>
  <si>
    <t>43024</t>
  </si>
  <si>
    <t>BEAUX</t>
  </si>
  <si>
    <t>430000588</t>
  </si>
  <si>
    <t>FOYER DU  BON SECOURS</t>
  </si>
  <si>
    <t>430004093</t>
  </si>
  <si>
    <t>EHPAD FOYER BON SECOURS</t>
  </si>
  <si>
    <t>43025</t>
  </si>
  <si>
    <t>BEAUZAC</t>
  </si>
  <si>
    <t>430000034</t>
  </si>
  <si>
    <t>CH DE BRIOUDE</t>
  </si>
  <si>
    <t>430004143</t>
  </si>
  <si>
    <t>EHPAD CH BRIOUDE</t>
  </si>
  <si>
    <t>43040</t>
  </si>
  <si>
    <t>BRIOUDE</t>
  </si>
  <si>
    <t>430007161</t>
  </si>
  <si>
    <t>SSIAD BRIOUDE</t>
  </si>
  <si>
    <t>430008953</t>
  </si>
  <si>
    <t>SPASAD DU BRIVADOIS</t>
  </si>
  <si>
    <t>430006585</t>
  </si>
  <si>
    <t>ASSOCIATION SAINT DOMINIQUE</t>
  </si>
  <si>
    <t>430003608</t>
  </si>
  <si>
    <t>EHPAD RESIDENCES "SAINT DOMINIQUE"</t>
  </si>
  <si>
    <t>430000687</t>
  </si>
  <si>
    <t>MAIS RET FOYER VERT BOCAGE</t>
  </si>
  <si>
    <t>430005397</t>
  </si>
  <si>
    <t>EHPAD "FOYER VERT BOCAGE"</t>
  </si>
  <si>
    <t>43041</t>
  </si>
  <si>
    <t>BRIVES CHARENSAC</t>
  </si>
  <si>
    <t>43042</t>
  </si>
  <si>
    <t>430003889</t>
  </si>
  <si>
    <t>SSIAD ADMR 43</t>
  </si>
  <si>
    <t>430003939</t>
  </si>
  <si>
    <t>SSIAD SANTE ADMR</t>
  </si>
  <si>
    <t>43046</t>
  </si>
  <si>
    <t>CHADRAC</t>
  </si>
  <si>
    <t>430006155</t>
  </si>
  <si>
    <t>FED.DEP.ASS.D'AIDE DOMICILE MIL.RURAL</t>
  </si>
  <si>
    <t>430008979</t>
  </si>
  <si>
    <t>SPASAD ADMR 43 LOIRE SEMENE</t>
  </si>
  <si>
    <t>430000455</t>
  </si>
  <si>
    <t>EHPAD "MARC ROCHER"</t>
  </si>
  <si>
    <t>430002063</t>
  </si>
  <si>
    <t>43048</t>
  </si>
  <si>
    <t>LA CHAISE DIEU</t>
  </si>
  <si>
    <t>430003483</t>
  </si>
  <si>
    <t>SSIAD DU HAUT LIGNON</t>
  </si>
  <si>
    <t>43051</t>
  </si>
  <si>
    <t>LE CHAMBON SUR LIGNON</t>
  </si>
  <si>
    <t>430006890</t>
  </si>
  <si>
    <t>ASSOCIATION LES GENETS</t>
  </si>
  <si>
    <t>430006908</t>
  </si>
  <si>
    <t>EHPAD  "LES GENETS"</t>
  </si>
  <si>
    <t>430008425</t>
  </si>
  <si>
    <t>AMRAP 43</t>
  </si>
  <si>
    <t>430005595</t>
  </si>
  <si>
    <t>EHPAD SAINTE MONIQUE</t>
  </si>
  <si>
    <t>43078</t>
  </si>
  <si>
    <t>COUBON</t>
  </si>
  <si>
    <t>43080</t>
  </si>
  <si>
    <t>430000133</t>
  </si>
  <si>
    <t>EHPAD SAINT DOMINIQUE - CRAPONNE</t>
  </si>
  <si>
    <t>430004218</t>
  </si>
  <si>
    <t>E.H.P.A.D. "LE TRIOLET"</t>
  </si>
  <si>
    <t>430007435</t>
  </si>
  <si>
    <t>SSIAD DUNIERES</t>
  </si>
  <si>
    <t>43087</t>
  </si>
  <si>
    <t>DUNIERES</t>
  </si>
  <si>
    <t>430006866</t>
  </si>
  <si>
    <t>EHPAD PARADIS</t>
  </si>
  <si>
    <t>43089</t>
  </si>
  <si>
    <t>ESPALY SAINT MARCEL</t>
  </si>
  <si>
    <t>430000067</t>
  </si>
  <si>
    <t>CH DE LANGEAC</t>
  </si>
  <si>
    <t>430006346</t>
  </si>
  <si>
    <t>EHPAD CH LANGEAC</t>
  </si>
  <si>
    <t>43112</t>
  </si>
  <si>
    <t>LANGEAC</t>
  </si>
  <si>
    <t>430007658</t>
  </si>
  <si>
    <t>SSIAD CH LANGEAC</t>
  </si>
  <si>
    <t>430007013</t>
  </si>
  <si>
    <t>CCAS LANTRIAC</t>
  </si>
  <si>
    <t>430007021</t>
  </si>
  <si>
    <t>EHPAD "LE GRAND PRE"</t>
  </si>
  <si>
    <t>43113</t>
  </si>
  <si>
    <t>LANTRIAC</t>
  </si>
  <si>
    <t>430000729</t>
  </si>
  <si>
    <t>MAISON DE RETRAITE FOYER ST JEAN</t>
  </si>
  <si>
    <t>430005439</t>
  </si>
  <si>
    <t>EHPAD "FOYER ST JEAN"</t>
  </si>
  <si>
    <t>43115</t>
  </si>
  <si>
    <t>LAUSSONNE</t>
  </si>
  <si>
    <t>430002709</t>
  </si>
  <si>
    <t>GESTION MAISON D'ACCUEIL SAINT ODILON</t>
  </si>
  <si>
    <t>430002758</t>
  </si>
  <si>
    <t>MARPA "SAINT ODILON"</t>
  </si>
  <si>
    <t>43118</t>
  </si>
  <si>
    <t>LAVOUTE CHILHAC</t>
  </si>
  <si>
    <t>430002808</t>
  </si>
  <si>
    <t>MAISON FAMILIALE</t>
  </si>
  <si>
    <t>430007559</t>
  </si>
  <si>
    <t>CIAS LOUDES</t>
  </si>
  <si>
    <t>430007567</t>
  </si>
  <si>
    <t>MARPA "LA MUSETTE"</t>
  </si>
  <si>
    <t>43124</t>
  </si>
  <si>
    <t>LOUDES</t>
  </si>
  <si>
    <t>430000471</t>
  </si>
  <si>
    <t>MAISON DE RETRAITE LE MONASTIER</t>
  </si>
  <si>
    <t>430002089</t>
  </si>
  <si>
    <t>EHPAD LES TERRASSES DE LA GAZEILLE</t>
  </si>
  <si>
    <t>43135</t>
  </si>
  <si>
    <t>LE MONASTIER SUR GAZEILLE</t>
  </si>
  <si>
    <t>430007708</t>
  </si>
  <si>
    <t>ASSOCIATION LA RECOUMENE</t>
  </si>
  <si>
    <t>430007716</t>
  </si>
  <si>
    <t>EHPAD L'HORT DES MELLEYRINES</t>
  </si>
  <si>
    <t>430000315</t>
  </si>
  <si>
    <t>430000075</t>
  </si>
  <si>
    <t>EHPAD L'AGE D'OR</t>
  </si>
  <si>
    <t>43137</t>
  </si>
  <si>
    <t>MONISTROL SUR LOIRE</t>
  </si>
  <si>
    <t>430000950</t>
  </si>
  <si>
    <t>MAIS.D'ACCUEIL PERS.AGEES DEP.</t>
  </si>
  <si>
    <t>430007609</t>
  </si>
  <si>
    <t>EHPAD "LES PIREILLES"</t>
  </si>
  <si>
    <t>43148</t>
  </si>
  <si>
    <t>PAULHAGUET</t>
  </si>
  <si>
    <t>430003632</t>
  </si>
  <si>
    <t>ASSOCIATION ADMR</t>
  </si>
  <si>
    <t>430007310</t>
  </si>
  <si>
    <t>HEBERGEMENT TEMP "ESCALE NOEMIE"</t>
  </si>
  <si>
    <t>43153</t>
  </si>
  <si>
    <t>PONT SALOMON</t>
  </si>
  <si>
    <t>430000497</t>
  </si>
  <si>
    <t>MAISON DE RETRAITE "SAINT CHRISTOPHE"</t>
  </si>
  <si>
    <t>430002113</t>
  </si>
  <si>
    <t>EHPAD "SAINT- CHRISTOPHE"</t>
  </si>
  <si>
    <t>43154</t>
  </si>
  <si>
    <t>PRADELLES</t>
  </si>
  <si>
    <t>430005991</t>
  </si>
  <si>
    <t>SSIAD AMADOM 43</t>
  </si>
  <si>
    <t>43157</t>
  </si>
  <si>
    <t>430000018</t>
  </si>
  <si>
    <t>CH DU PUY</t>
  </si>
  <si>
    <t>430007856</t>
  </si>
  <si>
    <t>EHPAD LES PATIOS DU VELAY</t>
  </si>
  <si>
    <t>430005850</t>
  </si>
  <si>
    <t>CCAS LE PUY EN VELAY</t>
  </si>
  <si>
    <t>430005629</t>
  </si>
  <si>
    <t>EHPAD LE VERGER DE LEA</t>
  </si>
  <si>
    <t>430007617</t>
  </si>
  <si>
    <t>EHPAD "BEL HORIZON"</t>
  </si>
  <si>
    <t>430001628</t>
  </si>
  <si>
    <t>430007864</t>
  </si>
  <si>
    <t>EHPAD CHS SAINTE-MARIE</t>
  </si>
  <si>
    <t>430007872</t>
  </si>
  <si>
    <t>EHPAD MARIE PIA</t>
  </si>
  <si>
    <t>430000661</t>
  </si>
  <si>
    <t>ASSOCIATION "EHPAD" DE RETOURNAC</t>
  </si>
  <si>
    <t>430005363</t>
  </si>
  <si>
    <t>EHPAD DE RETOURNAC</t>
  </si>
  <si>
    <t>43162</t>
  </si>
  <si>
    <t>RETOURNAC</t>
  </si>
  <si>
    <t>430004259</t>
  </si>
  <si>
    <t>EHPAD "LE TRIOLET"</t>
  </si>
  <si>
    <t>43163</t>
  </si>
  <si>
    <t>RIOTORD</t>
  </si>
  <si>
    <t>430007047</t>
  </si>
  <si>
    <t>EHPAD "RESIDENCE LA ROSERAIE"</t>
  </si>
  <si>
    <t>43165</t>
  </si>
  <si>
    <t>ROSIERES</t>
  </si>
  <si>
    <t>430000513</t>
  </si>
  <si>
    <t>430002139</t>
  </si>
  <si>
    <t>EHPAD "VELLAVI"</t>
  </si>
  <si>
    <t>43177</t>
  </si>
  <si>
    <t>SAINT DIDIER EN VELAY</t>
  </si>
  <si>
    <t>430000703</t>
  </si>
  <si>
    <t>EHPAD SAINTE-FLORINE</t>
  </si>
  <si>
    <t>430005413</t>
  </si>
  <si>
    <t>EHPAD SAINTE FLORINE</t>
  </si>
  <si>
    <t>43185</t>
  </si>
  <si>
    <t>SAINTE FLORINE</t>
  </si>
  <si>
    <t>430006700</t>
  </si>
  <si>
    <t>ASSOC.SERVICE DE SOINS À DOMICILE</t>
  </si>
  <si>
    <t>430006718</t>
  </si>
  <si>
    <t>SSIAD SAINTE-FLORINE</t>
  </si>
  <si>
    <t>430000521</t>
  </si>
  <si>
    <t>MAISON DE RETRAITE ST JULIEN CHAPTEUIL</t>
  </si>
  <si>
    <t>430002147</t>
  </si>
  <si>
    <t>EHPAD SAINT JULIEN CHAPTEUIL</t>
  </si>
  <si>
    <t>43200</t>
  </si>
  <si>
    <t>SAINT JULIEN CHAPTEUIL</t>
  </si>
  <si>
    <t>430005470</t>
  </si>
  <si>
    <t>EHPAD MARIE LAGREVOL</t>
  </si>
  <si>
    <t>43205</t>
  </si>
  <si>
    <t>SAINT JUST MALMONT</t>
  </si>
  <si>
    <t>430000539</t>
  </si>
  <si>
    <t>MAISON DE RETRAITE ST MAURICE DE LIGNO</t>
  </si>
  <si>
    <t>430002154</t>
  </si>
  <si>
    <t>MAIS. DE RETRAITE ST MAURICE DE LIGNON</t>
  </si>
  <si>
    <t>43211</t>
  </si>
  <si>
    <t>SAINT MAURICE DE LIGNON</t>
  </si>
  <si>
    <t>430000547</t>
  </si>
  <si>
    <t>430002162</t>
  </si>
  <si>
    <t>43212</t>
  </si>
  <si>
    <t>SAINT PAL DE CHALENCON</t>
  </si>
  <si>
    <t>430006981</t>
  </si>
  <si>
    <t>ASSOCIATION RESIDENCE SAINT REGIS</t>
  </si>
  <si>
    <t>430007062</t>
  </si>
  <si>
    <t>MAISON DE RETRAITE "ST-REGIS"</t>
  </si>
  <si>
    <t>43213</t>
  </si>
  <si>
    <t>SAINT PAL DE MONS</t>
  </si>
  <si>
    <t>43216</t>
  </si>
  <si>
    <t>430007054</t>
  </si>
  <si>
    <t>ASSOCIATION CHRISTILLA</t>
  </si>
  <si>
    <t>430005371</t>
  </si>
  <si>
    <t>EHPAD "RESIDENCE SIGOLENE"</t>
  </si>
  <si>
    <t>43224</t>
  </si>
  <si>
    <t>SAINTE SIGOLENE</t>
  </si>
  <si>
    <t>430000323</t>
  </si>
  <si>
    <t>EHPAD SAINT-JACQUES</t>
  </si>
  <si>
    <t>430000083</t>
  </si>
  <si>
    <t>43234</t>
  </si>
  <si>
    <t>SAUGUES</t>
  </si>
  <si>
    <t>430000778</t>
  </si>
  <si>
    <t>ASSOCIATION BON ACCUEIL</t>
  </si>
  <si>
    <t>430005488</t>
  </si>
  <si>
    <t>EHPAD FOYER BON ACCUEIL</t>
  </si>
  <si>
    <t>43241</t>
  </si>
  <si>
    <t>SOLIGNAC SUR LOIRE</t>
  </si>
  <si>
    <t>43244</t>
  </si>
  <si>
    <t>630012326</t>
  </si>
  <si>
    <t>QUIEDOM 43</t>
  </si>
  <si>
    <t>430005355</t>
  </si>
  <si>
    <t>EHPAD FOYER SAINT DOMINIQUE</t>
  </si>
  <si>
    <t>43251</t>
  </si>
  <si>
    <t>VALS PRES LE PUY</t>
  </si>
  <si>
    <t>430000752</t>
  </si>
  <si>
    <t>MAISON DE RETR FOYER MARIE GOY</t>
  </si>
  <si>
    <t>430005462</t>
  </si>
  <si>
    <t>EHPAD "FOYER MARIE GOY"</t>
  </si>
  <si>
    <t>43267</t>
  </si>
  <si>
    <t>VOREY</t>
  </si>
  <si>
    <t>430000091</t>
  </si>
  <si>
    <t>CH D'YSSINGEAUX</t>
  </si>
  <si>
    <t>430006353</t>
  </si>
  <si>
    <t>EHPAD CH YSSINGEAUX</t>
  </si>
  <si>
    <t>43268</t>
  </si>
  <si>
    <t>YSSINGEAUX</t>
  </si>
  <si>
    <t>430007260</t>
  </si>
  <si>
    <t>SSIAD CH YSSINGEAUX</t>
  </si>
  <si>
    <t>63</t>
  </si>
  <si>
    <t>63001</t>
  </si>
  <si>
    <t>630780997</t>
  </si>
  <si>
    <t>CH D'AMBERT</t>
  </si>
  <si>
    <t>630787513</t>
  </si>
  <si>
    <t>EHPAD "VIMAL-CHABRIER"</t>
  </si>
  <si>
    <t>63003</t>
  </si>
  <si>
    <t>AMBERT</t>
  </si>
  <si>
    <t>630789980</t>
  </si>
  <si>
    <t>S.I.A.D. LIVRADOIS FOREZ</t>
  </si>
  <si>
    <t>630787117</t>
  </si>
  <si>
    <t>SSIAD LIVRADOIS FOREZ</t>
  </si>
  <si>
    <t>630011203</t>
  </si>
  <si>
    <t>CIAS CC COMBRAILLES SIOULE MORGE</t>
  </si>
  <si>
    <t>630790988</t>
  </si>
  <si>
    <t>EHPAD LES ANCIZES</t>
  </si>
  <si>
    <t>63004</t>
  </si>
  <si>
    <t>LES ANCIZES COMPS</t>
  </si>
  <si>
    <t>630000594</t>
  </si>
  <si>
    <t>630010668</t>
  </si>
  <si>
    <t>SSIAD "LA ROSERAIE"</t>
  </si>
  <si>
    <t>63009</t>
  </si>
  <si>
    <t>ARDES</t>
  </si>
  <si>
    <t>630781441</t>
  </si>
  <si>
    <t>630000602</t>
  </si>
  <si>
    <t>MAISON DE RETRAITE D'ARLANC</t>
  </si>
  <si>
    <t>630781458</t>
  </si>
  <si>
    <t>EHPAD D'ARLANC</t>
  </si>
  <si>
    <t>63010</t>
  </si>
  <si>
    <t>ARLANC</t>
  </si>
  <si>
    <t>630791754</t>
  </si>
  <si>
    <t>ASSOCIATION ST-JOSEPH</t>
  </si>
  <si>
    <t>630791762</t>
  </si>
  <si>
    <t>MAISON DE RETRAITE "ST-JOSEPH"</t>
  </si>
  <si>
    <t>630010122</t>
  </si>
  <si>
    <t>EHPAD LES RIVES D'ARTIERE</t>
  </si>
  <si>
    <t>63014</t>
  </si>
  <si>
    <t>AUBIERE</t>
  </si>
  <si>
    <t>630009330</t>
  </si>
  <si>
    <t>SISPA VIVRE ENSEMBLE</t>
  </si>
  <si>
    <t>630008159</t>
  </si>
  <si>
    <t>EHPAD LES CHENEVIS</t>
  </si>
  <si>
    <t>63019</t>
  </si>
  <si>
    <t>AULNAT</t>
  </si>
  <si>
    <t>630012094</t>
  </si>
  <si>
    <t>EHPAD LES CHARMILLES</t>
  </si>
  <si>
    <t>63032</t>
  </si>
  <si>
    <t>BEAUMONT</t>
  </si>
  <si>
    <t>630790046</t>
  </si>
  <si>
    <t>FOYER LOGEMENT LES CHARMILLES</t>
  </si>
  <si>
    <t>630790996</t>
  </si>
  <si>
    <t>CCAS BEAUREGARD L'EVEQUE</t>
  </si>
  <si>
    <t>630791002</t>
  </si>
  <si>
    <t>EHPAD RESIDENCE GAUTIER</t>
  </si>
  <si>
    <t>63034</t>
  </si>
  <si>
    <t>BEAUREGARD L EVEQUE</t>
  </si>
  <si>
    <t>630015576</t>
  </si>
  <si>
    <t>CIAS DE LA CC DU MASSIF DU SANCY</t>
  </si>
  <si>
    <t>630004539</t>
  </si>
  <si>
    <t>SSIAD DE BESSE</t>
  </si>
  <si>
    <t>63038</t>
  </si>
  <si>
    <t>BESSE ET SAINT ANASTAISE</t>
  </si>
  <si>
    <t>630786457</t>
  </si>
  <si>
    <t>CCAS BESSE ET SAINT ANASTAISE</t>
  </si>
  <si>
    <t>630785830</t>
  </si>
  <si>
    <t>EHPAD DE BESSE ET ST ANASTAISE</t>
  </si>
  <si>
    <t>630000925</t>
  </si>
  <si>
    <t>ASSOCIATION MR DE LA MISERICORDE</t>
  </si>
  <si>
    <t>630784478</t>
  </si>
  <si>
    <t>EHPAD "LA MISERICORDE"</t>
  </si>
  <si>
    <t>63040</t>
  </si>
  <si>
    <t>630788404</t>
  </si>
  <si>
    <t>S.I.V.O.S.DE BILLOM</t>
  </si>
  <si>
    <t>630786671</t>
  </si>
  <si>
    <t>SSIAD BILLOM</t>
  </si>
  <si>
    <t>630004828</t>
  </si>
  <si>
    <t>ASSOCIATION "LA COLOMBE"</t>
  </si>
  <si>
    <t>630784510</t>
  </si>
  <si>
    <t>EHPAD LA COLOMBE</t>
  </si>
  <si>
    <t>63042</t>
  </si>
  <si>
    <t>BLANZAT</t>
  </si>
  <si>
    <t>630009355</t>
  </si>
  <si>
    <t>EHPAD "LA FONTAINE"</t>
  </si>
  <si>
    <t>630786432</t>
  </si>
  <si>
    <t>CCAS BOURG LASTIC</t>
  </si>
  <si>
    <t>630786135</t>
  </si>
  <si>
    <t>EHPAD LES BRUYERES</t>
  </si>
  <si>
    <t>63048</t>
  </si>
  <si>
    <t>BOURG LASTIC</t>
  </si>
  <si>
    <t>630781854</t>
  </si>
  <si>
    <t>EHPAD LES VALLONS FLEURIS</t>
  </si>
  <si>
    <t>630788081</t>
  </si>
  <si>
    <t>63050</t>
  </si>
  <si>
    <t>BRASSAC LES MINES</t>
  </si>
  <si>
    <t>630784551</t>
  </si>
  <si>
    <t>EHPAD "LA MISERICORDE BON ACCUEIL"</t>
  </si>
  <si>
    <t>63063</t>
  </si>
  <si>
    <t>CEBAZAT</t>
  </si>
  <si>
    <t>630000990</t>
  </si>
  <si>
    <t>AURA SANTE</t>
  </si>
  <si>
    <t>630786150</t>
  </si>
  <si>
    <t>AURA SANTE SSIAD CEBAZAT</t>
  </si>
  <si>
    <t>630007078</t>
  </si>
  <si>
    <t>SSIAD "VIVRE ENSEMBLE"</t>
  </si>
  <si>
    <t>630780989</t>
  </si>
  <si>
    <t>CHU DE CLERMONT-FERRAND</t>
  </si>
  <si>
    <t>630010775</t>
  </si>
  <si>
    <t>EHPAD LES CINQ SENS</t>
  </si>
  <si>
    <t>630786366</t>
  </si>
  <si>
    <t>CROIX MARINE AUVERGNE RHONE ALPES</t>
  </si>
  <si>
    <t>630781391</t>
  </si>
  <si>
    <t>EHPAD SPECIALISE CROIX MARINE</t>
  </si>
  <si>
    <t>63069</t>
  </si>
  <si>
    <t>LE CENDRE</t>
  </si>
  <si>
    <t>630790723</t>
  </si>
  <si>
    <t>CCAS CENDRE</t>
  </si>
  <si>
    <t>630790731</t>
  </si>
  <si>
    <t>EHPAD AMBROISE CROIZAT</t>
  </si>
  <si>
    <t>630002103</t>
  </si>
  <si>
    <t>CCAS CEYRAT</t>
  </si>
  <si>
    <t>630002111</t>
  </si>
  <si>
    <t>EHPAD DE CEYRAT</t>
  </si>
  <si>
    <t>63070</t>
  </si>
  <si>
    <t>CEYRAT</t>
  </si>
  <si>
    <t>630006328</t>
  </si>
  <si>
    <t>SYNDICAT INTERCOMMUNAL DE L'ARTIERE</t>
  </si>
  <si>
    <t>630006369</t>
  </si>
  <si>
    <t>SSIAD DE L'ARTIERE</t>
  </si>
  <si>
    <t>630011138</t>
  </si>
  <si>
    <t>EHPAD CEYRAT</t>
  </si>
  <si>
    <t>630010676</t>
  </si>
  <si>
    <t>EMERA - EHPAD MAISONNEE BOISVALLON</t>
  </si>
  <si>
    <t>630013746</t>
  </si>
  <si>
    <t>CIAS DE THIERS DORE ET MONTAGNE</t>
  </si>
  <si>
    <t>630002608</t>
  </si>
  <si>
    <t>EHPAD CHANDALON</t>
  </si>
  <si>
    <t>63072</t>
  </si>
  <si>
    <t>CHABRELOCHE</t>
  </si>
  <si>
    <t>630000503</t>
  </si>
  <si>
    <t>EHPAD LES SAVAROUNES</t>
  </si>
  <si>
    <t>630781151</t>
  </si>
  <si>
    <t>63075</t>
  </si>
  <si>
    <t>CHAMALIERES</t>
  </si>
  <si>
    <t>630008589</t>
  </si>
  <si>
    <t>SI SOINS A DOMICILE CHAMALIERES ROYAT</t>
  </si>
  <si>
    <t>630008639</t>
  </si>
  <si>
    <t>SSIAD DE CHAMALIERES</t>
  </si>
  <si>
    <t>630013373</t>
  </si>
  <si>
    <t>ASSOCIATION SAINT JOSEPH CHAMALIÈRES</t>
  </si>
  <si>
    <t>630003218</t>
  </si>
  <si>
    <t>EHPAD "SAINT JOSEPH"</t>
  </si>
  <si>
    <t>63080</t>
  </si>
  <si>
    <t>630791903</t>
  </si>
  <si>
    <t>CCAS CHARENSAT</t>
  </si>
  <si>
    <t>630791911</t>
  </si>
  <si>
    <t>EHPAD "LES MESANGES BLEUES"</t>
  </si>
  <si>
    <t>63094</t>
  </si>
  <si>
    <t>CHARENSAT</t>
  </si>
  <si>
    <t>63103</t>
  </si>
  <si>
    <t>630010544</t>
  </si>
  <si>
    <t>SPASAD MUTUALITE PUY-DE-DOME</t>
  </si>
  <si>
    <t>63113</t>
  </si>
  <si>
    <t>630009744</t>
  </si>
  <si>
    <t>SARL LES OPALINES</t>
  </si>
  <si>
    <t>630009751</t>
  </si>
  <si>
    <t>EHPAD LES OPALINES</t>
  </si>
  <si>
    <t>630010023</t>
  </si>
  <si>
    <t>RESIDENCE LE VENT D'AUTAN</t>
  </si>
  <si>
    <t>630010031</t>
  </si>
  <si>
    <t>RESIDENCE PAUL VALÉRY</t>
  </si>
  <si>
    <t>630008258</t>
  </si>
  <si>
    <t>EHPAD LES HORTENSIAS</t>
  </si>
  <si>
    <t>630009405</t>
  </si>
  <si>
    <t>EHPAD "LE  MOULIN"</t>
  </si>
  <si>
    <t>630010163</t>
  </si>
  <si>
    <t>EHPAD "LES JARDINS DE LA CHARME"</t>
  </si>
  <si>
    <t>630012086</t>
  </si>
  <si>
    <t>EHPAD ALEXANDRE VARENNE</t>
  </si>
  <si>
    <t>630013027</t>
  </si>
  <si>
    <t>SPASAD CLERMONT DOM'</t>
  </si>
  <si>
    <t>630783371</t>
  </si>
  <si>
    <t>LOGEMENT-FOYER M. ET MME VIPLE</t>
  </si>
  <si>
    <t>630785921</t>
  </si>
  <si>
    <t>SSIAD CCAS CLERMONT-FERRAND</t>
  </si>
  <si>
    <t>630786184</t>
  </si>
  <si>
    <t>FOYER LOGEMENT ALEXANDRE VARENNE</t>
  </si>
  <si>
    <t>630787067</t>
  </si>
  <si>
    <t>EHPAD "LES MELEZES"</t>
  </si>
  <si>
    <t>630010791</t>
  </si>
  <si>
    <t>EHPAD SAINTE THERESE</t>
  </si>
  <si>
    <t>630791242</t>
  </si>
  <si>
    <t>ASSOCIATION LA VIE</t>
  </si>
  <si>
    <t>630784783</t>
  </si>
  <si>
    <t>EHPAD "LA SAINTE FAMILLE"</t>
  </si>
  <si>
    <t>630010783</t>
  </si>
  <si>
    <t>EHPAD "RESIDENCE LES NEUF SOLEILS"</t>
  </si>
  <si>
    <t>630009686</t>
  </si>
  <si>
    <t>EHPAD LE DOYENNE DE L'ORADOU</t>
  </si>
  <si>
    <t>630791580</t>
  </si>
  <si>
    <t>EHPAD LE VERT GALANT</t>
  </si>
  <si>
    <t>940026198</t>
  </si>
  <si>
    <t>ASSOCIATION ADEF CLERMONT FERRAND</t>
  </si>
  <si>
    <t>630784833</t>
  </si>
  <si>
    <t>EHPAD "LA MAISON DES CHAMPS FLEURIS"</t>
  </si>
  <si>
    <t>630784544</t>
  </si>
  <si>
    <t>EHPAD LES ORCHIS</t>
  </si>
  <si>
    <t>63116</t>
  </si>
  <si>
    <t>COMBRONDE</t>
  </si>
  <si>
    <t>630786481</t>
  </si>
  <si>
    <t>CCAS COURNON D'AUVERGNE</t>
  </si>
  <si>
    <t>630003598</t>
  </si>
  <si>
    <t>EHPAD GEORGES SAND</t>
  </si>
  <si>
    <t>63124</t>
  </si>
  <si>
    <t>COURNON D AUVERGNE</t>
  </si>
  <si>
    <t>630785277</t>
  </si>
  <si>
    <t>LOGEMENT-FOYER</t>
  </si>
  <si>
    <t>63125</t>
  </si>
  <si>
    <t>630000636</t>
  </si>
  <si>
    <t>EHPAD GROISNE CONSTANCE</t>
  </si>
  <si>
    <t>630781482</t>
  </si>
  <si>
    <t>EHPAD "GROISNE CONSTANCE"</t>
  </si>
  <si>
    <t>63131</t>
  </si>
  <si>
    <t>CULHAT</t>
  </si>
  <si>
    <t>630000644</t>
  </si>
  <si>
    <t>EHPAD CUNLHAT</t>
  </si>
  <si>
    <t>630781490</t>
  </si>
  <si>
    <t>EHPAD "MILLE SOURIRES"</t>
  </si>
  <si>
    <t>63132</t>
  </si>
  <si>
    <t>CUNLHAT</t>
  </si>
  <si>
    <t>630786093</t>
  </si>
  <si>
    <t>SSIAD CUNLHAT</t>
  </si>
  <si>
    <t>630012318</t>
  </si>
  <si>
    <t>QUIEDOM 63</t>
  </si>
  <si>
    <t>630007169</t>
  </si>
  <si>
    <t>EHPAD RESIDENCE LES OLIVIERS</t>
  </si>
  <si>
    <t>63141</t>
  </si>
  <si>
    <t>DURTOL</t>
  </si>
  <si>
    <t>630000537</t>
  </si>
  <si>
    <t>EHPAD EFFIAT</t>
  </si>
  <si>
    <t>630781235</t>
  </si>
  <si>
    <t>EHPAD D'EFFIAT</t>
  </si>
  <si>
    <t>63143</t>
  </si>
  <si>
    <t>EFFIAT</t>
  </si>
  <si>
    <t>630012177</t>
  </si>
  <si>
    <t>CIAS RIOM LIMAGNE ET VOLCANS</t>
  </si>
  <si>
    <t>630783355</t>
  </si>
  <si>
    <t>EHPAD DOCTEUR REYNAUD</t>
  </si>
  <si>
    <t>63148</t>
  </si>
  <si>
    <t>ENNEZAT</t>
  </si>
  <si>
    <t>940004088</t>
  </si>
  <si>
    <t>ADEF RESIDENCES</t>
  </si>
  <si>
    <t>630011690</t>
  </si>
  <si>
    <t>EHPAD LA MAISON DU MARRONNIER BLANC</t>
  </si>
  <si>
    <t>63164</t>
  </si>
  <si>
    <t>GERZAT</t>
  </si>
  <si>
    <t>630791770</t>
  </si>
  <si>
    <t>CCAS GIAT</t>
  </si>
  <si>
    <t>630791788</t>
  </si>
  <si>
    <t>EHPAD DE GIAT</t>
  </si>
  <si>
    <t>63165</t>
  </si>
  <si>
    <t>GIAT</t>
  </si>
  <si>
    <t>63178</t>
  </si>
  <si>
    <t>630012565</t>
  </si>
  <si>
    <t>CTÉ AGGLO PAYS D'ISSOIRE</t>
  </si>
  <si>
    <t>630013035</t>
  </si>
  <si>
    <t>SPASAD PAAS' DOM</t>
  </si>
  <si>
    <t>630790483</t>
  </si>
  <si>
    <t>SSIAD CA AGGLO PAYS D'ISSOIRE</t>
  </si>
  <si>
    <t>630781003</t>
  </si>
  <si>
    <t>CH PAUL ARDIER D'ISSOIRE</t>
  </si>
  <si>
    <t>630787604</t>
  </si>
  <si>
    <t>EHPAD CH DE SECTEUR D'ISSOIRE</t>
  </si>
  <si>
    <t>630786523</t>
  </si>
  <si>
    <t>CCAS ISSOIRE</t>
  </si>
  <si>
    <t>630786119</t>
  </si>
  <si>
    <t>LOG.-FOYER RES."LA CASCADE"</t>
  </si>
  <si>
    <t>870015336</t>
  </si>
  <si>
    <t>UNION GESTION ETS ASSURANCE MALADIE</t>
  </si>
  <si>
    <t>Rég.Gén.Sécu.Sociale</t>
  </si>
  <si>
    <t>630788198</t>
  </si>
  <si>
    <t>EHPAD LES VERSANNES - UGECAM</t>
  </si>
  <si>
    <t>63179</t>
  </si>
  <si>
    <t>JOB</t>
  </si>
  <si>
    <t>630001048</t>
  </si>
  <si>
    <t>M.A.P.A.D.</t>
  </si>
  <si>
    <t>630784858</t>
  </si>
  <si>
    <t>EHPAD "LE GRAND MEGNAUD"</t>
  </si>
  <si>
    <t>63192</t>
  </si>
  <si>
    <t>LA TOUR D AUVERGNE</t>
  </si>
  <si>
    <t>630788768</t>
  </si>
  <si>
    <t>CCAS LEMPDES</t>
  </si>
  <si>
    <t>630011682</t>
  </si>
  <si>
    <t>EHPAD LOUIS PASTEUR</t>
  </si>
  <si>
    <t>63193</t>
  </si>
  <si>
    <t>LEMPDES</t>
  </si>
  <si>
    <t>630790095</t>
  </si>
  <si>
    <t>LOGEMENT-FOYER "LES NYMPHEAS"</t>
  </si>
  <si>
    <t>630000529</t>
  </si>
  <si>
    <t xml:space="preserve"> EHPAD  MON REPOS LEZOUX</t>
  </si>
  <si>
    <t>630781227</t>
  </si>
  <si>
    <t>EHPAD "MON REPOS"</t>
  </si>
  <si>
    <t>63195</t>
  </si>
  <si>
    <t>LEZOUX</t>
  </si>
  <si>
    <t>630000941</t>
  </si>
  <si>
    <t>A.G.A. DE LA MAISON SAINT JOSEPH</t>
  </si>
  <si>
    <t>630784676</t>
  </si>
  <si>
    <t>EHPAD "MAISON SAINT JOSEPH"</t>
  </si>
  <si>
    <t>630014116</t>
  </si>
  <si>
    <t>SIASD LEZOUX MARINGUES VERTAIZON</t>
  </si>
  <si>
    <t>630786663</t>
  </si>
  <si>
    <t>SSIAD DE LEZOUX</t>
  </si>
  <si>
    <t>630787703</t>
  </si>
  <si>
    <t>SSIAD DES SECTEURS DE LEZOUX</t>
  </si>
  <si>
    <t>630013019</t>
  </si>
  <si>
    <t>SPASAD LEZOUX MARINGUES VERTAIZON</t>
  </si>
  <si>
    <t>630011625</t>
  </si>
  <si>
    <t>ASSOCIATION LES SEPT SOURCES</t>
  </si>
  <si>
    <t>630784528</t>
  </si>
  <si>
    <t>EHPAD MAISON SAINT JEAN BAPTISTE</t>
  </si>
  <si>
    <t>63198</t>
  </si>
  <si>
    <t>LOUBEYRAT</t>
  </si>
  <si>
    <t>630787687</t>
  </si>
  <si>
    <t>EHPAD LE MONTEL</t>
  </si>
  <si>
    <t>63206</t>
  </si>
  <si>
    <t>MANZAT</t>
  </si>
  <si>
    <t>630000651</t>
  </si>
  <si>
    <t>EHPAD "L'OMBELLE"</t>
  </si>
  <si>
    <t>630781508</t>
  </si>
  <si>
    <t>63210</t>
  </si>
  <si>
    <t>MARINGUES</t>
  </si>
  <si>
    <t>630004208</t>
  </si>
  <si>
    <t>CCAS LES MARTRES DE VEYRE</t>
  </si>
  <si>
    <t>630004299</t>
  </si>
  <si>
    <t>EHPAD "RESIDENCE JOLIVET"</t>
  </si>
  <si>
    <t>63214</t>
  </si>
  <si>
    <t>LES MARTRES DE VEYRE</t>
  </si>
  <si>
    <t>630013506</t>
  </si>
  <si>
    <t>CIAS DU PAYS DE SAINT-ELOY</t>
  </si>
  <si>
    <t>630008209</t>
  </si>
  <si>
    <t>EHPAD DU PAYS DE MENAT</t>
  </si>
  <si>
    <t>63223</t>
  </si>
  <si>
    <t>MENAT</t>
  </si>
  <si>
    <t>630790038</t>
  </si>
  <si>
    <t>EHPAD LES CHATILLES</t>
  </si>
  <si>
    <t>63231</t>
  </si>
  <si>
    <t>LA MONNERIE LE MONTEL</t>
  </si>
  <si>
    <t>630000669</t>
  </si>
  <si>
    <t>EHPAD "DOCTEUR JEAN-PAUL TOUCAS"</t>
  </si>
  <si>
    <t>630781516</t>
  </si>
  <si>
    <t>63233</t>
  </si>
  <si>
    <t>MONTAIGUT</t>
  </si>
  <si>
    <t>630180032</t>
  </si>
  <si>
    <t>CH DU MONT DORE</t>
  </si>
  <si>
    <t>630788107</t>
  </si>
  <si>
    <t>EHPAD "SAINT PAUL"</t>
  </si>
  <si>
    <t>63236</t>
  </si>
  <si>
    <t>MONT DORE</t>
  </si>
  <si>
    <t>630790806</t>
  </si>
  <si>
    <t>SSIAD MONT-DORE</t>
  </si>
  <si>
    <t>630788214</t>
  </si>
  <si>
    <t>EHPAD L'AMBENE</t>
  </si>
  <si>
    <t>63245</t>
  </si>
  <si>
    <t>MOZAC</t>
  </si>
  <si>
    <t>630013688</t>
  </si>
  <si>
    <t>CIAS AMBERT LIVRADOIS FOREZ</t>
  </si>
  <si>
    <t>630004158</t>
  </si>
  <si>
    <t>L'EHPAD AU GRAND COEUR</t>
  </si>
  <si>
    <t>63258</t>
  </si>
  <si>
    <t>OLLIERGUES</t>
  </si>
  <si>
    <t>630004448</t>
  </si>
  <si>
    <t>ARP</t>
  </si>
  <si>
    <t>630004489</t>
  </si>
  <si>
    <t>SSIAD ARP</t>
  </si>
  <si>
    <t>63272</t>
  </si>
  <si>
    <t>PERIGNAT LES SARLIEVE</t>
  </si>
  <si>
    <t>630002467</t>
  </si>
  <si>
    <t>CCAS PERIGNAT SUR ALLIER</t>
  </si>
  <si>
    <t>630002475</t>
  </si>
  <si>
    <t>MARPA</t>
  </si>
  <si>
    <t>63273</t>
  </si>
  <si>
    <t>PERIGNAT SUR ALLIER</t>
  </si>
  <si>
    <t>630000677</t>
  </si>
  <si>
    <t>EHPAD "LA LOUISIANE"</t>
  </si>
  <si>
    <t>630781524</t>
  </si>
  <si>
    <t>63281</t>
  </si>
  <si>
    <t>PIONSAT</t>
  </si>
  <si>
    <t>630000792</t>
  </si>
  <si>
    <t>MAISON DE RETRAITE LES ROCHES</t>
  </si>
  <si>
    <t>630781649</t>
  </si>
  <si>
    <t>63283</t>
  </si>
  <si>
    <t>PONTAUMUR</t>
  </si>
  <si>
    <t>630000685</t>
  </si>
  <si>
    <t>EHPAD LE CEDRE</t>
  </si>
  <si>
    <t>630781532</t>
  </si>
  <si>
    <t>63284</t>
  </si>
  <si>
    <t>PONT DU CHATEAU</t>
  </si>
  <si>
    <t>630015071</t>
  </si>
  <si>
    <t>LES RIVES D'ALLIER</t>
  </si>
  <si>
    <t>630790780</t>
  </si>
  <si>
    <t>RESIDENCE "LES RIVES D'ALLIER"</t>
  </si>
  <si>
    <t>630009314</t>
  </si>
  <si>
    <t>CCAS PONTGIBAUD</t>
  </si>
  <si>
    <t>630009322</t>
  </si>
  <si>
    <t>EHPAD "LE RELAIS DE POSTE"</t>
  </si>
  <si>
    <t>63285</t>
  </si>
  <si>
    <t>PONTGIBAUD</t>
  </si>
  <si>
    <t>630012078</t>
  </si>
  <si>
    <t>EHPAD MICHEL CHARASSE</t>
  </si>
  <si>
    <t>63291</t>
  </si>
  <si>
    <t>PUY GUILLAUME</t>
  </si>
  <si>
    <t>630790178</t>
  </si>
  <si>
    <t>SSIAD PUY-GUILLAUME</t>
  </si>
  <si>
    <t>630786440</t>
  </si>
  <si>
    <t>CCAS PUY GUILLAUME</t>
  </si>
  <si>
    <t>630785731</t>
  </si>
  <si>
    <t>FOYER-LOGEMENT LE COLOMBIER</t>
  </si>
  <si>
    <t>630000693</t>
  </si>
  <si>
    <t>EHPAD "LES TILLEULS"</t>
  </si>
  <si>
    <t>630781540</t>
  </si>
  <si>
    <t>63295</t>
  </si>
  <si>
    <t>RANDAN</t>
  </si>
  <si>
    <t>630009983</t>
  </si>
  <si>
    <t>S.A.R.L " PAPIN - PROST "</t>
  </si>
  <si>
    <t>630785962</t>
  </si>
  <si>
    <t>EHPAD "LA VILLA CLAUDINE"</t>
  </si>
  <si>
    <t>630009306</t>
  </si>
  <si>
    <t>SSIAD RIOM LIMAGNE VOLCANS</t>
  </si>
  <si>
    <t>63300</t>
  </si>
  <si>
    <t>RIOM</t>
  </si>
  <si>
    <t>630014082</t>
  </si>
  <si>
    <t>GESTION LOGEMENT-FOYER JEANNE D'ARC</t>
  </si>
  <si>
    <t>630784577</t>
  </si>
  <si>
    <t>LOGEMENT-FOYER JEANNE D'ARC</t>
  </si>
  <si>
    <t>630781011</t>
  </si>
  <si>
    <t>CH DE RIOM</t>
  </si>
  <si>
    <t>630783470</t>
  </si>
  <si>
    <t>EHPAD LES JARDINS</t>
  </si>
  <si>
    <t>630011708</t>
  </si>
  <si>
    <t>SAS LES RIVES D'ITHAQUE</t>
  </si>
  <si>
    <t>630011716</t>
  </si>
  <si>
    <t>EHPAD LES RIVES D'ITHAQUE</t>
  </si>
  <si>
    <t>63302</t>
  </si>
  <si>
    <t>LA ROCHE BLANCHE</t>
  </si>
  <si>
    <t>630000701</t>
  </si>
  <si>
    <t>EHPAD "SAINTE ELISABETH"</t>
  </si>
  <si>
    <t>630781557</t>
  </si>
  <si>
    <t>63305</t>
  </si>
  <si>
    <t>ROCHEFORT MONTAGNE</t>
  </si>
  <si>
    <t>630791853</t>
  </si>
  <si>
    <t>CCAS ROMAGNAT</t>
  </si>
  <si>
    <t>630791861</t>
  </si>
  <si>
    <t>EHPAD "LES TONNELLES"</t>
  </si>
  <si>
    <t>63307</t>
  </si>
  <si>
    <t>ROMAGNAT</t>
  </si>
  <si>
    <t>630180040</t>
  </si>
  <si>
    <t>EHPAD LE CASTEL BRISTOL</t>
  </si>
  <si>
    <t>63308</t>
  </si>
  <si>
    <t>ROYAT</t>
  </si>
  <si>
    <t>630790277</t>
  </si>
  <si>
    <t>EHPAD ANATOLE FRANCE</t>
  </si>
  <si>
    <t>630008308</t>
  </si>
  <si>
    <t>EHPAD GASPARD DES MONTAGNES</t>
  </si>
  <si>
    <t>630009595</t>
  </si>
  <si>
    <t>EHPAD "GASPARD DES MONTAGNES"</t>
  </si>
  <si>
    <t>63314</t>
  </si>
  <si>
    <t>SAINT AMANT ROCHE SAVINE</t>
  </si>
  <si>
    <t>630000719</t>
  </si>
  <si>
    <t>EHPAD "LE MONTEL"</t>
  </si>
  <si>
    <t>630781565</t>
  </si>
  <si>
    <t>63315</t>
  </si>
  <si>
    <t>SAINT AMANT TALLENDE</t>
  </si>
  <si>
    <t>630791556</t>
  </si>
  <si>
    <t>SSIAD SAINT-AMANT-TALLENDE</t>
  </si>
  <si>
    <t>630787661</t>
  </si>
  <si>
    <t>CCAS SAINT ANTHEME</t>
  </si>
  <si>
    <t>630009173</t>
  </si>
  <si>
    <t>EHPAD LE GONFALON</t>
  </si>
  <si>
    <t>63319</t>
  </si>
  <si>
    <t>SAINT ANTHEME</t>
  </si>
  <si>
    <t>630787679</t>
  </si>
  <si>
    <t>LOGEMENT-FOYER "LES TILLEULS"</t>
  </si>
  <si>
    <t>630786473</t>
  </si>
  <si>
    <t>CCAS SAINT ELOY LES MINES</t>
  </si>
  <si>
    <t>630008688</t>
  </si>
  <si>
    <t>UNITÉ D'ACCUEIL DE JOUR PERS. AGEES</t>
  </si>
  <si>
    <t>63338</t>
  </si>
  <si>
    <t>SAINT ELOY LES MINES</t>
  </si>
  <si>
    <t>630785269</t>
  </si>
  <si>
    <t>LOGEMENT-FOYER SAINT ELOY LES MINES</t>
  </si>
  <si>
    <t>630000727</t>
  </si>
  <si>
    <t>MAISON DE RETRAITE  ST GERMAIN LEMBRON</t>
  </si>
  <si>
    <t>630781573</t>
  </si>
  <si>
    <t>EHPAD ST GERMAIN LEMBRON</t>
  </si>
  <si>
    <t>63352</t>
  </si>
  <si>
    <t>SAINT GERMAIN LEMBRON</t>
  </si>
  <si>
    <t>63353</t>
  </si>
  <si>
    <t>630010007</t>
  </si>
  <si>
    <t>COMM DE COMMUNES DU PAYS DE SAINT ELOY</t>
  </si>
  <si>
    <t>630785749</t>
  </si>
  <si>
    <t>LOGEMENT FOYER LES TILLEULS</t>
  </si>
  <si>
    <t>63354</t>
  </si>
  <si>
    <t>SAINT GERVAIS D AUVERGNE</t>
  </si>
  <si>
    <t>630010866</t>
  </si>
  <si>
    <t>EHPAD MAURICE SAVY</t>
  </si>
  <si>
    <t>630792034</t>
  </si>
  <si>
    <t>SYNDICAT AMEN. DEVT. COMBRAILLES</t>
  </si>
  <si>
    <t>630013480</t>
  </si>
  <si>
    <t>PLATEFORME DE REPIT PFR</t>
  </si>
  <si>
    <t>630792042</t>
  </si>
  <si>
    <t>SSIAD DES COMBRAILLES ST-GERVAIS</t>
  </si>
  <si>
    <t>630784650</t>
  </si>
  <si>
    <t>EHPAD MICHELE AGENON</t>
  </si>
  <si>
    <t>63364</t>
  </si>
  <si>
    <t>SAINT JEAN D HEURS</t>
  </si>
  <si>
    <t>630785814</t>
  </si>
  <si>
    <t>EHPAD VILLA SAINT JEAN</t>
  </si>
  <si>
    <t>63365</t>
  </si>
  <si>
    <t>SAINT JEAN DES OLLIERES</t>
  </si>
  <si>
    <t>630001030</t>
  </si>
  <si>
    <t>U.F.V.G - RÉSIDENCE - FOYER JEANSON</t>
  </si>
  <si>
    <t>630784841</t>
  </si>
  <si>
    <t>EHPAD "RESIDENCE JEANSON"</t>
  </si>
  <si>
    <t>63380</t>
  </si>
  <si>
    <t>SAINT NECTAIRE</t>
  </si>
  <si>
    <t>630790673</t>
  </si>
  <si>
    <t>SA "LES ROCHES"</t>
  </si>
  <si>
    <t>630790715</t>
  </si>
  <si>
    <t>EHPAD "LES ROCHES"</t>
  </si>
  <si>
    <t>63381</t>
  </si>
  <si>
    <t>SAINT OURS</t>
  </si>
  <si>
    <t>630005718</t>
  </si>
  <si>
    <t>CCAS SAINT SAUVES D'AUVERGNE</t>
  </si>
  <si>
    <t>630005759</t>
  </si>
  <si>
    <t>63397</t>
  </si>
  <si>
    <t>SAINT SAUVES D AUVERGNE</t>
  </si>
  <si>
    <t>63415</t>
  </si>
  <si>
    <t>630015337</t>
  </si>
  <si>
    <t>SSIAD DE TAUVES</t>
  </si>
  <si>
    <t>63426</t>
  </si>
  <si>
    <t>TAUVES</t>
  </si>
  <si>
    <t>630781029</t>
  </si>
  <si>
    <t>CH DE THIERS</t>
  </si>
  <si>
    <t>630783504</t>
  </si>
  <si>
    <t>EHPAD LE BELVEDERE</t>
  </si>
  <si>
    <t>63430</t>
  </si>
  <si>
    <t>THIERS</t>
  </si>
  <si>
    <t>630791507</t>
  </si>
  <si>
    <t>SSIAD DE THIERS</t>
  </si>
  <si>
    <t>630011732</t>
  </si>
  <si>
    <t>EHPAD LE CAP VEYRE</t>
  </si>
  <si>
    <t>63455</t>
  </si>
  <si>
    <t>VEYRE MONTON</t>
  </si>
  <si>
    <t>63457</t>
  </si>
  <si>
    <t>630000776</t>
  </si>
  <si>
    <t>EHPAD DE VIVEROLS</t>
  </si>
  <si>
    <t>630781623</t>
  </si>
  <si>
    <t>EHPAD "PIERRE HERBECQ"</t>
  </si>
  <si>
    <t>63465</t>
  </si>
  <si>
    <t>VIVEROLS</t>
  </si>
  <si>
    <t>630000784</t>
  </si>
  <si>
    <t>630781631</t>
  </si>
  <si>
    <t>EHPAD "AU FIL DE L'EAU"</t>
  </si>
  <si>
    <t>63470</t>
  </si>
  <si>
    <t>VOLVIC</t>
  </si>
  <si>
    <t>690782925</t>
  </si>
  <si>
    <t>CH GERIATRIQUE DU MONT D'OR</t>
  </si>
  <si>
    <t>690800941</t>
  </si>
  <si>
    <t>EHPAD DU CH GERIATRIQUE DU MONT D'OR</t>
  </si>
  <si>
    <t>69</t>
  </si>
  <si>
    <t>69003</t>
  </si>
  <si>
    <t>ALBIGNY SUR SAONE</t>
  </si>
  <si>
    <t>690782222</t>
  </si>
  <si>
    <t>CH NORD OUEST VILLEFRANCHE</t>
  </si>
  <si>
    <t>690007422</t>
  </si>
  <si>
    <t>EHPAD HOP. GERIAT. VAL D'AZERGUES</t>
  </si>
  <si>
    <t>69004</t>
  </si>
  <si>
    <t>ALIX</t>
  </si>
  <si>
    <t>690002506</t>
  </si>
  <si>
    <t>CALYPSO SERVICE</t>
  </si>
  <si>
    <t>690021159</t>
  </si>
  <si>
    <t>SPASAD CALYPSO AMPLEPUIS</t>
  </si>
  <si>
    <t>69006</t>
  </si>
  <si>
    <t>AMPLEPUIS</t>
  </si>
  <si>
    <t>690043237</t>
  </si>
  <si>
    <t>CH DU BEAUJOLAIS VERT</t>
  </si>
  <si>
    <t>690800099</t>
  </si>
  <si>
    <t>EHPAD D'AMPLEPUIS</t>
  </si>
  <si>
    <t>690033899</t>
  </si>
  <si>
    <t>SCIC LES SINOPLIES</t>
  </si>
  <si>
    <t>Autr.Org.Pri.non Luc</t>
  </si>
  <si>
    <t>690801055</t>
  </si>
  <si>
    <t>EHPAD REMY FRANCOIS</t>
  </si>
  <si>
    <t>69007</t>
  </si>
  <si>
    <t>AMPUIS</t>
  </si>
  <si>
    <t>690000690</t>
  </si>
  <si>
    <t>EHPAD MICHEL LAMY</t>
  </si>
  <si>
    <t>690782644</t>
  </si>
  <si>
    <t>EHPAD LES HAUTS DE BRIANNE</t>
  </si>
  <si>
    <t>69009</t>
  </si>
  <si>
    <t>ANSE</t>
  </si>
  <si>
    <t>690785423</t>
  </si>
  <si>
    <t>EHPAD CHATEAU DE MESSIMIEUX</t>
  </si>
  <si>
    <t>690002332</t>
  </si>
  <si>
    <t>ASSO SOINS DOMICILE ANSE LIMONEST</t>
  </si>
  <si>
    <t>690798202</t>
  </si>
  <si>
    <t>SSIAD ANSE LIMONEST</t>
  </si>
  <si>
    <t>690000104</t>
  </si>
  <si>
    <t>HOPITAL DE L'ARBRESLE LE RAVATEL</t>
  </si>
  <si>
    <t>690031869</t>
  </si>
  <si>
    <t>EHPAD DE L'HOPITAL DE L'ARBRESLE</t>
  </si>
  <si>
    <t>69010</t>
  </si>
  <si>
    <t>L'ARBRESLE</t>
  </si>
  <si>
    <t>690796685</t>
  </si>
  <si>
    <t>CCAS L'ARBRESLE</t>
  </si>
  <si>
    <t>690795935</t>
  </si>
  <si>
    <t>FOYER-RESIDENCE LA MADELEINE</t>
  </si>
  <si>
    <t>690798103</t>
  </si>
  <si>
    <t>FOYER-SOLEIL LA MADELEINE</t>
  </si>
  <si>
    <t>690002175</t>
  </si>
  <si>
    <t>A.I.A.S.A.D.</t>
  </si>
  <si>
    <t>690794979</t>
  </si>
  <si>
    <t>SSIAD DE BEAUJEU</t>
  </si>
  <si>
    <t>69018</t>
  </si>
  <si>
    <t>BEAUJEU</t>
  </si>
  <si>
    <t>690782248</t>
  </si>
  <si>
    <t>CH DE BEAUJEU</t>
  </si>
  <si>
    <t>690800016</t>
  </si>
  <si>
    <t>EHPAD DU CH DE BEAUJEU</t>
  </si>
  <si>
    <t>690002266</t>
  </si>
  <si>
    <t>ASSO AIDE À DOMICILE BELLEVILLE</t>
  </si>
  <si>
    <t>690796339</t>
  </si>
  <si>
    <t>SSIAD DE BELLEVILLE</t>
  </si>
  <si>
    <t>69019</t>
  </si>
  <si>
    <t>BELLEVILLE EN BEAUJOLAIS</t>
  </si>
  <si>
    <t>690782230</t>
  </si>
  <si>
    <t>CH DE BELLEVILLE</t>
  </si>
  <si>
    <t>690787510</t>
  </si>
  <si>
    <t>EHPAD DU CH DE BELLEVILLE</t>
  </si>
  <si>
    <t>690024229</t>
  </si>
  <si>
    <t>SAS LE CALME DE L'ETANG</t>
  </si>
  <si>
    <t>690003702</t>
  </si>
  <si>
    <t>EHPAD IRENEE</t>
  </si>
  <si>
    <t>69021</t>
  </si>
  <si>
    <t>BESSENAY</t>
  </si>
  <si>
    <t>690000781</t>
  </si>
  <si>
    <t>MAISON DE RETRAITE COURAJOD</t>
  </si>
  <si>
    <t>690782933</t>
  </si>
  <si>
    <t>EHPAD COURAJOD</t>
  </si>
  <si>
    <t>69023</t>
  </si>
  <si>
    <t>BLACE</t>
  </si>
  <si>
    <t>690790332</t>
  </si>
  <si>
    <t>EHPAD JEAN BOREL</t>
  </si>
  <si>
    <t>69024</t>
  </si>
  <si>
    <t>VAL D OINGT</t>
  </si>
  <si>
    <t>690785605</t>
  </si>
  <si>
    <t>EHPAD SAINTE-ANNE / BRIGNAIS</t>
  </si>
  <si>
    <t>69027</t>
  </si>
  <si>
    <t>BRIGNAIS</t>
  </si>
  <si>
    <t>690796636</t>
  </si>
  <si>
    <t>CCAS BRIGNAIS</t>
  </si>
  <si>
    <t>690788062</t>
  </si>
  <si>
    <t>RESIDENCE LES ARCADES</t>
  </si>
  <si>
    <t>690799580</t>
  </si>
  <si>
    <t>F.D.A.A.D.M.R.</t>
  </si>
  <si>
    <t>690007729</t>
  </si>
  <si>
    <t>SSIAD DU SUD OUEST LYONNAIS</t>
  </si>
  <si>
    <t>690002548</t>
  </si>
  <si>
    <t>ASSOC. DE GESTION "LES LANDIERS"</t>
  </si>
  <si>
    <t>690802327</t>
  </si>
  <si>
    <t>EHPAD LES LANDIERS</t>
  </si>
  <si>
    <t>69029</t>
  </si>
  <si>
    <t>BRON</t>
  </si>
  <si>
    <t>690794516</t>
  </si>
  <si>
    <t>CCAS BRON</t>
  </si>
  <si>
    <t>690030705</t>
  </si>
  <si>
    <t>RESIDENCE LES 4 SAISONS</t>
  </si>
  <si>
    <t>690788088</t>
  </si>
  <si>
    <t>RESIDENCE MARIUS LEDOUX</t>
  </si>
  <si>
    <t>690788708</t>
  </si>
  <si>
    <t>FOYER-SOLEIL LES COLIBRIS</t>
  </si>
  <si>
    <t>690015458</t>
  </si>
  <si>
    <t>ACCUEIL DE JOUR LES PETITS BONHEURS</t>
  </si>
  <si>
    <t>690795018</t>
  </si>
  <si>
    <t>SSIAD DE BRON</t>
  </si>
  <si>
    <t>690799390</t>
  </si>
  <si>
    <t>EHPAD LES AGAPANTHES</t>
  </si>
  <si>
    <t>690000559</t>
  </si>
  <si>
    <t>MAISON DE LA SALETTE-BULLY</t>
  </si>
  <si>
    <t>690781786</t>
  </si>
  <si>
    <t>EHPAD DE LA SALETTE-BULLY</t>
  </si>
  <si>
    <t>69032</t>
  </si>
  <si>
    <t>BULLY</t>
  </si>
  <si>
    <t>690000922</t>
  </si>
  <si>
    <t>FOYER DES TILLEULS</t>
  </si>
  <si>
    <t>690785431</t>
  </si>
  <si>
    <t>EHPAD LE MANOIR</t>
  </si>
  <si>
    <t>69034</t>
  </si>
  <si>
    <t>690794524</t>
  </si>
  <si>
    <t>CCAS CALUIRE ET CUIRE</t>
  </si>
  <si>
    <t>690788096</t>
  </si>
  <si>
    <t>RESIDENCE MARIE LYAN</t>
  </si>
  <si>
    <t>690796701</t>
  </si>
  <si>
    <t>A.M.A.R.</t>
  </si>
  <si>
    <t>690785449</t>
  </si>
  <si>
    <t>EHPAD DE LA ROCHETTE</t>
  </si>
  <si>
    <t>690051420</t>
  </si>
  <si>
    <t>PETITE UNITE DE VIE VAL FORON</t>
  </si>
  <si>
    <t>690785613</t>
  </si>
  <si>
    <t>RESIDENCE VAL FORON</t>
  </si>
  <si>
    <t>690785621</t>
  </si>
  <si>
    <t>EHPAD DU CERCLE DE LA CARETTE</t>
  </si>
  <si>
    <t>690041694</t>
  </si>
  <si>
    <t>RESIDENCE SENIORS CHAUSSE/MARTEL</t>
  </si>
  <si>
    <t>69043</t>
  </si>
  <si>
    <t>690002605</t>
  </si>
  <si>
    <t>S.A. VERTS MONTS</t>
  </si>
  <si>
    <t>690802525</t>
  </si>
  <si>
    <t>EHPAD LES VERTS MONTS</t>
  </si>
  <si>
    <t>69046</t>
  </si>
  <si>
    <t>CHARLY</t>
  </si>
  <si>
    <t>690028998</t>
  </si>
  <si>
    <t>SAS LES OPALINES CHARNAY</t>
  </si>
  <si>
    <t>690797527</t>
  </si>
  <si>
    <t>RESIDENCE LES COLLINES DOREES</t>
  </si>
  <si>
    <t>69047</t>
  </si>
  <si>
    <t>CHARNAY</t>
  </si>
  <si>
    <t>690028915</t>
  </si>
  <si>
    <t>EHPAD LE VAL D'OR</t>
  </si>
  <si>
    <t>69049</t>
  </si>
  <si>
    <t>CHASSELAY</t>
  </si>
  <si>
    <t>690780069</t>
  </si>
  <si>
    <t>CH DE CONDRIEU GABRIEL MONTCHARMONT</t>
  </si>
  <si>
    <t>690025473</t>
  </si>
  <si>
    <t>SSIAD DU CH DE CONDRIEU G.MONTCHARMONT</t>
  </si>
  <si>
    <t>69064</t>
  </si>
  <si>
    <t>CONDRIEU</t>
  </si>
  <si>
    <t>690031935</t>
  </si>
  <si>
    <t>EHPAD DU CH DE CONDRIEU G.MONTCHARMONT</t>
  </si>
  <si>
    <t>690025283</t>
  </si>
  <si>
    <t>S.I.D.E.S.</t>
  </si>
  <si>
    <t>690025291</t>
  </si>
  <si>
    <t>RESIDENCE LE FLORENTIN</t>
  </si>
  <si>
    <t>69066</t>
  </si>
  <si>
    <t>COURS</t>
  </si>
  <si>
    <t>690012448</t>
  </si>
  <si>
    <t>SSIAD DE COURS</t>
  </si>
  <si>
    <t>690797824</t>
  </si>
  <si>
    <t>EHPAD DE COURS</t>
  </si>
  <si>
    <t>690785647</t>
  </si>
  <si>
    <t>EHPAD SAINT-RAPHAEL</t>
  </si>
  <si>
    <t>69068</t>
  </si>
  <si>
    <t>COUZON AU MONT D OR</t>
  </si>
  <si>
    <t>690796644</t>
  </si>
  <si>
    <t>CCAS CRAPONNE</t>
  </si>
  <si>
    <t>690792635</t>
  </si>
  <si>
    <t>RESIDENCE SAINT-EXUPERY</t>
  </si>
  <si>
    <t>69069</t>
  </si>
  <si>
    <t>CRAPONNE</t>
  </si>
  <si>
    <t>690009618</t>
  </si>
  <si>
    <t>SSIAD ACPPA CRAPONNE</t>
  </si>
  <si>
    <t>690000799</t>
  </si>
  <si>
    <t>MAISON DE RETRAITE DE CUBLIZE</t>
  </si>
  <si>
    <t>690782941</t>
  </si>
  <si>
    <t>EHPAD LES LISERONS</t>
  </si>
  <si>
    <t>69070</t>
  </si>
  <si>
    <t>CUBLIZE</t>
  </si>
  <si>
    <t>690801493</t>
  </si>
  <si>
    <t>CCAS DARDILLY</t>
  </si>
  <si>
    <t>690801501</t>
  </si>
  <si>
    <t>DOMIC. COLLEC. LA BRETONNIERE</t>
  </si>
  <si>
    <t>69072</t>
  </si>
  <si>
    <t>DARDILLY</t>
  </si>
  <si>
    <t>690034137</t>
  </si>
  <si>
    <t>SARL VILLA DU PARC</t>
  </si>
  <si>
    <t>690027248</t>
  </si>
  <si>
    <t>EHPAD LES MOUSSIERES</t>
  </si>
  <si>
    <t>69080</t>
  </si>
  <si>
    <t>ECHALAS</t>
  </si>
  <si>
    <t>69081</t>
  </si>
  <si>
    <t>690796651</t>
  </si>
  <si>
    <t>CCAS ECULLY</t>
  </si>
  <si>
    <t>690788120</t>
  </si>
  <si>
    <t>RESIDENCE LOUISE COUCHEROUX</t>
  </si>
  <si>
    <t>690802111</t>
  </si>
  <si>
    <t>EHPAD LOUISE COUCHEROUX</t>
  </si>
  <si>
    <t>690002167</t>
  </si>
  <si>
    <t>FEDERATION ADMR DU RHONE</t>
  </si>
  <si>
    <t>690794938</t>
  </si>
  <si>
    <t>SSIAD DE L'ARBRESLE</t>
  </si>
  <si>
    <t>69083</t>
  </si>
  <si>
    <t>EVEUX</t>
  </si>
  <si>
    <t>690035795</t>
  </si>
  <si>
    <t>ASSOCIATION LES TROIS RUISSEAUX</t>
  </si>
  <si>
    <t>690035803</t>
  </si>
  <si>
    <t>MARPA LA FLEURISIENNE</t>
  </si>
  <si>
    <t>69084</t>
  </si>
  <si>
    <t>FLEURIE</t>
  </si>
  <si>
    <t>690006655</t>
  </si>
  <si>
    <t>S.A.R.L. LES OPHELIADES</t>
  </si>
  <si>
    <t>690802277</t>
  </si>
  <si>
    <t>EHPAD KORIAN LA FONTANIERE</t>
  </si>
  <si>
    <t>69087</t>
  </si>
  <si>
    <t>FONTAINES SAINT MARTIN</t>
  </si>
  <si>
    <t>690780077</t>
  </si>
  <si>
    <t>CH DE NEUVILLE ET FONTAINES SUR SAONE</t>
  </si>
  <si>
    <t>690044904</t>
  </si>
  <si>
    <t>RESIDENCE SIMON ROUSSEAU</t>
  </si>
  <si>
    <t>ARS / DG EPS</t>
  </si>
  <si>
    <t>69088</t>
  </si>
  <si>
    <t>FONTAINES SUR SAONE</t>
  </si>
  <si>
    <t>690001771</t>
  </si>
  <si>
    <t>A.P.M.A.M.</t>
  </si>
  <si>
    <t>690790373</t>
  </si>
  <si>
    <t>EHPAD LA CHAUDERAIE</t>
  </si>
  <si>
    <t>69089</t>
  </si>
  <si>
    <t>FRANCHEVILLE</t>
  </si>
  <si>
    <t>690796669</t>
  </si>
  <si>
    <t>CCAS FRANCHEVILLE</t>
  </si>
  <si>
    <t>690795901</t>
  </si>
  <si>
    <t>RESIDENCE CHANTEGRILLET</t>
  </si>
  <si>
    <t>690015359</t>
  </si>
  <si>
    <t>EHPAD LE GAREIZIN</t>
  </si>
  <si>
    <t>690002159</t>
  </si>
  <si>
    <t>HESTIA AIDE ET SOINS</t>
  </si>
  <si>
    <t>690794904</t>
  </si>
  <si>
    <t>SSIAD HESTIA AIDE ET SOINS GIVORS</t>
  </si>
  <si>
    <t>69091</t>
  </si>
  <si>
    <t>GIVORS</t>
  </si>
  <si>
    <t>690780036</t>
  </si>
  <si>
    <t>CH MONTGELAS</t>
  </si>
  <si>
    <t>690800024</t>
  </si>
  <si>
    <t>EHPAD-CENTRE HOSP. MONTGELAS</t>
  </si>
  <si>
    <t>690025234</t>
  </si>
  <si>
    <t>RESIDENCE AUTONOMIE SAINT-VINCENT</t>
  </si>
  <si>
    <t>690782867</t>
  </si>
  <si>
    <t>RESIDENCE SAINT-VINCENT</t>
  </si>
  <si>
    <t>690798095</t>
  </si>
  <si>
    <t>ARCAV</t>
  </si>
  <si>
    <t>690008388</t>
  </si>
  <si>
    <t>ACCUEIL DE JOUR L'HIPPOCAMPE</t>
  </si>
  <si>
    <t>69092</t>
  </si>
  <si>
    <t>GLEIZE</t>
  </si>
  <si>
    <t>690795927</t>
  </si>
  <si>
    <t>RESIDENCE LE CEP</t>
  </si>
  <si>
    <t>690782271</t>
  </si>
  <si>
    <t>CH DE TARARE GRANDRIS</t>
  </si>
  <si>
    <t>690029228</t>
  </si>
  <si>
    <t>SSIAD DE GRANDRIS</t>
  </si>
  <si>
    <t>69093</t>
  </si>
  <si>
    <t>GRANDRIS</t>
  </si>
  <si>
    <t>690802632</t>
  </si>
  <si>
    <t>EHPAD DE GRANDRIS HAUTE AZERGUES</t>
  </si>
  <si>
    <t>690002423</t>
  </si>
  <si>
    <t>PETITS FRERES DES PAUVRES - AGE</t>
  </si>
  <si>
    <t>690801154</t>
  </si>
  <si>
    <t>RESIDENCE TEMPORAIRE CHARMANON</t>
  </si>
  <si>
    <t>69094</t>
  </si>
  <si>
    <t>690002498</t>
  </si>
  <si>
    <t>S.A.S. LE CHARME DES SOURCES</t>
  </si>
  <si>
    <t>690802046</t>
  </si>
  <si>
    <t>EHPAD LE CHARME DES SOURCES</t>
  </si>
  <si>
    <t>69096</t>
  </si>
  <si>
    <t>GRIGNY</t>
  </si>
  <si>
    <t>690793484</t>
  </si>
  <si>
    <t>ENTR'AIDE AUX ISOLES</t>
  </si>
  <si>
    <t>690802343</t>
  </si>
  <si>
    <t>EHPAD L'EOLIENNE</t>
  </si>
  <si>
    <t>690782966</t>
  </si>
  <si>
    <t>EHPAD LA CHENERAIE</t>
  </si>
  <si>
    <t>69099</t>
  </si>
  <si>
    <t>HAUTE RIVOIRE</t>
  </si>
  <si>
    <t>690785464</t>
  </si>
  <si>
    <t>EHPAD DOROTHEE PETIT</t>
  </si>
  <si>
    <t>69100</t>
  </si>
  <si>
    <t>IRIGNY</t>
  </si>
  <si>
    <t>690793278</t>
  </si>
  <si>
    <t>FONDATION DISPENSAIRE GENERAL DE LYON</t>
  </si>
  <si>
    <t>690012489</t>
  </si>
  <si>
    <t>SSIAD IRIGNY PIERRE BENITE</t>
  </si>
  <si>
    <t>690795455</t>
  </si>
  <si>
    <t>CCAS IRIGNY</t>
  </si>
  <si>
    <t>690007083</t>
  </si>
  <si>
    <t>RES AUTONOMIE LA FONTAINE AUX ORMES</t>
  </si>
  <si>
    <t>690001086</t>
  </si>
  <si>
    <t>AGMRL</t>
  </si>
  <si>
    <t>690785670</t>
  </si>
  <si>
    <t>EHPAD LA PASSERELLE</t>
  </si>
  <si>
    <t>69110</t>
  </si>
  <si>
    <t>LARAJASSE</t>
  </si>
  <si>
    <t>690031950</t>
  </si>
  <si>
    <t>ASSOCIATION DE LA RÉSIDENCE DES PINS</t>
  </si>
  <si>
    <t>690031968</t>
  </si>
  <si>
    <t>DOMICILE COLLECTIF RÉSIDENCE DES PINS</t>
  </si>
  <si>
    <t>69112</t>
  </si>
  <si>
    <t>690006598</t>
  </si>
  <si>
    <t>RESAMUT - RESEAU DE SANTE MUTUALISTE</t>
  </si>
  <si>
    <t>690801576</t>
  </si>
  <si>
    <t>EHPAD LA VIGIE DES MONTS D'OR</t>
  </si>
  <si>
    <t>69116</t>
  </si>
  <si>
    <t>LIMONEST</t>
  </si>
  <si>
    <t>690051578</t>
  </si>
  <si>
    <t>SAS RESIDENCE MARCY L'ETOILE</t>
  </si>
  <si>
    <t>690802459</t>
  </si>
  <si>
    <t>EHPAD LES TERRASSES DE L'ETOILE</t>
  </si>
  <si>
    <t>69127</t>
  </si>
  <si>
    <t>MARCY L ETOILE</t>
  </si>
  <si>
    <t>690001011</t>
  </si>
  <si>
    <t>APEB</t>
  </si>
  <si>
    <t>690785530</t>
  </si>
  <si>
    <t>EHPAD LA CLAIRIERE</t>
  </si>
  <si>
    <t>69137</t>
  </si>
  <si>
    <t>MONTMELAS SAINT SORLIN</t>
  </si>
  <si>
    <t>690000823</t>
  </si>
  <si>
    <t>EHPAD PUBLIC DE MORNANT</t>
  </si>
  <si>
    <t>690782982</t>
  </si>
  <si>
    <t>69141</t>
  </si>
  <si>
    <t>MORNANT</t>
  </si>
  <si>
    <t>690026844</t>
  </si>
  <si>
    <t>AIDE A DOMICILE DU PAYS MORNANTAIS</t>
  </si>
  <si>
    <t>690006309</t>
  </si>
  <si>
    <t>SSIAD DU PAYS MORNANTAIS</t>
  </si>
  <si>
    <t>690008149</t>
  </si>
  <si>
    <t>SSIAD DE NEUVILLE</t>
  </si>
  <si>
    <t>69143</t>
  </si>
  <si>
    <t>NEUVILLE SUR SAONE</t>
  </si>
  <si>
    <t>690800032</t>
  </si>
  <si>
    <t>EHPAD DE HOPITAL DE NEUVILLE</t>
  </si>
  <si>
    <t>690794870</t>
  </si>
  <si>
    <t>CCAS NEUVILLE SUR SAONE</t>
  </si>
  <si>
    <t>690788500</t>
  </si>
  <si>
    <t>RESIDENCE BERTRAND VERGNAIS</t>
  </si>
  <si>
    <t>690013768</t>
  </si>
  <si>
    <t>ASSOCIATION LE SECOND EVEIL</t>
  </si>
  <si>
    <t>690013818</t>
  </si>
  <si>
    <t>ACCUEIL DE JOUR LE SECOND EVEIL</t>
  </si>
  <si>
    <t>69149</t>
  </si>
  <si>
    <t>OULLINS</t>
  </si>
  <si>
    <t>690785779</t>
  </si>
  <si>
    <t>EHPAD CARDINAL MAURIN</t>
  </si>
  <si>
    <t>690794573</t>
  </si>
  <si>
    <t>CCAS OULLINS</t>
  </si>
  <si>
    <t>690788922</t>
  </si>
  <si>
    <t>RESIDENCE LA CALIFORNIE</t>
  </si>
  <si>
    <t>690804315</t>
  </si>
  <si>
    <t>OULLINS ENTR'AIDE</t>
  </si>
  <si>
    <t>690795265</t>
  </si>
  <si>
    <t>SSIAD OULLINS ENTR'AIDE</t>
  </si>
  <si>
    <t>690023809</t>
  </si>
  <si>
    <t>EHPAD CLAUDE BERNARD</t>
  </si>
  <si>
    <t>690035712</t>
  </si>
  <si>
    <t>RESIDENCE AUTONOMIE MARCELLE DOMENECH</t>
  </si>
  <si>
    <t>69152</t>
  </si>
  <si>
    <t>PIERRE BENITE</t>
  </si>
  <si>
    <t>690000831</t>
  </si>
  <si>
    <t>MAISON DE RETRAITE JEAN VILLARD</t>
  </si>
  <si>
    <t>690015318</t>
  </si>
  <si>
    <t>SSIAD DE POLLIONNAY</t>
  </si>
  <si>
    <t>69154</t>
  </si>
  <si>
    <t>690782990</t>
  </si>
  <si>
    <t>EHPAD JEAN VILLARD</t>
  </si>
  <si>
    <t>690801899</t>
  </si>
  <si>
    <t>CCAS PONTCHARRA SUR TURDINE</t>
  </si>
  <si>
    <t>690801907</t>
  </si>
  <si>
    <t>RESIDENCE LES TILLEULS</t>
  </si>
  <si>
    <t>69157</t>
  </si>
  <si>
    <t>VINDRY SUR TURDINE</t>
  </si>
  <si>
    <t>690007166</t>
  </si>
  <si>
    <t>RESIDENCE LA ROCHE D'AJOUX</t>
  </si>
  <si>
    <t>690007174</t>
  </si>
  <si>
    <t>69161</t>
  </si>
  <si>
    <t>PROPIERES</t>
  </si>
  <si>
    <t>690001029</t>
  </si>
  <si>
    <t>M. DE R. ST-FRANCOIS-D'ASSISE</t>
  </si>
  <si>
    <t>690785548</t>
  </si>
  <si>
    <t>EHPAD ST-FRANCOIS-D'ASSISE</t>
  </si>
  <si>
    <t>69188</t>
  </si>
  <si>
    <t>SAINT CLEMENT SUR VALSONNE</t>
  </si>
  <si>
    <t>690007307</t>
  </si>
  <si>
    <t>EHPAD LE DOMAINE DE LA CHAUX</t>
  </si>
  <si>
    <t>69191</t>
  </si>
  <si>
    <t>SAINT CYR AU MONT D OR</t>
  </si>
  <si>
    <t>690034483</t>
  </si>
  <si>
    <t>SAS LES JARDINS DE CRÉCY</t>
  </si>
  <si>
    <t>690034491</t>
  </si>
  <si>
    <t>EHPAD PAUL ELUARD</t>
  </si>
  <si>
    <t>69194</t>
  </si>
  <si>
    <t>SAINT DIDIER AU MONT D OR</t>
  </si>
  <si>
    <t>690039672</t>
  </si>
  <si>
    <t>GCSMS PUBLICADOM</t>
  </si>
  <si>
    <t>690794987</t>
  </si>
  <si>
    <t>SSIAD DE SAINT-FONS - FEYZIN</t>
  </si>
  <si>
    <t>69199</t>
  </si>
  <si>
    <t>SAINT FONS</t>
  </si>
  <si>
    <t>690794599</t>
  </si>
  <si>
    <t>CCAS SAINT FONS</t>
  </si>
  <si>
    <t>690788534</t>
  </si>
  <si>
    <t>RESIDENCE DU PETIT BOIS</t>
  </si>
  <si>
    <t>690800917</t>
  </si>
  <si>
    <t>690034798</t>
  </si>
  <si>
    <t>EHPAD LE HAMEAU DE LA SOURCE</t>
  </si>
  <si>
    <t>690802772</t>
  </si>
  <si>
    <t>F.-R.LES BALCONS DE LA BREVENNE</t>
  </si>
  <si>
    <t>69201</t>
  </si>
  <si>
    <t>SAINTE FOY L ARGENTIERE</t>
  </si>
  <si>
    <t>690002191</t>
  </si>
  <si>
    <t>OFFICE FIDÉSIEN TOUS AGES (OFTA)</t>
  </si>
  <si>
    <t>690021258</t>
  </si>
  <si>
    <t>SPASAD SAINTE-FOY-LES-LYONS</t>
  </si>
  <si>
    <t>69202</t>
  </si>
  <si>
    <t>SAINTE FOY LES LYON</t>
  </si>
  <si>
    <t>690027859</t>
  </si>
  <si>
    <t>ACCUEIL DE JOUR AUTONOME LES NÉNUPHARS</t>
  </si>
  <si>
    <t>690780044</t>
  </si>
  <si>
    <t>CH DE SAINTE FOY LES LYON</t>
  </si>
  <si>
    <t>690799994</t>
  </si>
  <si>
    <t>EHPAD DU CH DE SAINTE-FOY-LES-LYON</t>
  </si>
  <si>
    <t>690785555</t>
  </si>
  <si>
    <t>EHPAD NOTRE DAME DE LA SALETTE</t>
  </si>
  <si>
    <t>690794607</t>
  </si>
  <si>
    <t>CCAS SAINTE FOY LES LYON</t>
  </si>
  <si>
    <t>690797790</t>
  </si>
  <si>
    <t>RESIDENCE BEAUSOLEIL</t>
  </si>
  <si>
    <t>690011929</t>
  </si>
  <si>
    <t>690011978</t>
  </si>
  <si>
    <t>EHPAD MARCELLIN CHAMPAGNAT- LE MONTET</t>
  </si>
  <si>
    <t>69204</t>
  </si>
  <si>
    <t>SAINT GENIS LAVAL</t>
  </si>
  <si>
    <t>690796677</t>
  </si>
  <si>
    <t>CCAS SAINT GENIS LAVAL</t>
  </si>
  <si>
    <t>690788542</t>
  </si>
  <si>
    <t>RESIDENCE LE COLOMBIER</t>
  </si>
  <si>
    <t>690798285</t>
  </si>
  <si>
    <t>RESIDENCE LES OLIVIERS</t>
  </si>
  <si>
    <t>690040860</t>
  </si>
  <si>
    <t>SSIAD</t>
  </si>
  <si>
    <t>690806476</t>
  </si>
  <si>
    <t>CCAS SAINT GEORGES DE RENEINS</t>
  </si>
  <si>
    <t>690806484</t>
  </si>
  <si>
    <t>EHPAD LES JARDINS D'ANNE</t>
  </si>
  <si>
    <t>69206</t>
  </si>
  <si>
    <t>SAINT GEORGES DE RENEINS</t>
  </si>
  <si>
    <t>69208</t>
  </si>
  <si>
    <t>690802483</t>
  </si>
  <si>
    <t>EHPAD LA BOISSIERE</t>
  </si>
  <si>
    <t>69209</t>
  </si>
  <si>
    <t>SAINT IGNY DE VERS</t>
  </si>
  <si>
    <t>690044797</t>
  </si>
  <si>
    <t>ACCUEIL DE JOUR CH MDL CHAMOUSSET</t>
  </si>
  <si>
    <t>69220</t>
  </si>
  <si>
    <t>SAINT LAURENT DE CHAMOUSSET</t>
  </si>
  <si>
    <t>690800974</t>
  </si>
  <si>
    <t>EHPAD CH MDL ST LAURENT DE CHAMOUSSET</t>
  </si>
  <si>
    <t>690031752</t>
  </si>
  <si>
    <t>SSIAD SAINT-LAURENT DE CHAMOUSSET</t>
  </si>
  <si>
    <t>690001045</t>
  </si>
  <si>
    <t>ASS POUR L'ACCUEIL DES PERSONNES AGEES</t>
  </si>
  <si>
    <t>690785563</t>
  </si>
  <si>
    <t>EHPAD L'ARC-EN-CIEL</t>
  </si>
  <si>
    <t>69227</t>
  </si>
  <si>
    <t>SAINT MARTIN EN HAUT</t>
  </si>
  <si>
    <t>690799473</t>
  </si>
  <si>
    <t>FOYER D'ACCUEIL LES OLLAGNES</t>
  </si>
  <si>
    <t>690003025</t>
  </si>
  <si>
    <t>ASSOC. RESIDENCE "LE COLOMBIER"</t>
  </si>
  <si>
    <t>690805429</t>
  </si>
  <si>
    <t>RESIDENCE "LE COLOMBIER"</t>
  </si>
  <si>
    <t>69231</t>
  </si>
  <si>
    <t>SAINT PIERRE LA PALUD</t>
  </si>
  <si>
    <t>690039821</t>
  </si>
  <si>
    <t>ESAD</t>
  </si>
  <si>
    <t>69238</t>
  </si>
  <si>
    <t>SAINT SYMPHORIEN SUR COISE</t>
  </si>
  <si>
    <t>690794888</t>
  </si>
  <si>
    <t>SSIAD CH MDL ST SYMPHORIEN SUR COISE</t>
  </si>
  <si>
    <t>690797972</t>
  </si>
  <si>
    <t>EHPAD CH MDL - ST SYMPHORIEN SUR COISE</t>
  </si>
  <si>
    <t>690795810</t>
  </si>
  <si>
    <t>EHPAD ACPPA TALUYERS</t>
  </si>
  <si>
    <t>69241</t>
  </si>
  <si>
    <t>TALUYERS</t>
  </si>
  <si>
    <t>690001599</t>
  </si>
  <si>
    <t>BONHEUR ET BIEN-ETRE</t>
  </si>
  <si>
    <t>690788203</t>
  </si>
  <si>
    <t>FOYER-SOLEIL</t>
  </si>
  <si>
    <t>69243</t>
  </si>
  <si>
    <t>TARARE</t>
  </si>
  <si>
    <t>690788260</t>
  </si>
  <si>
    <t>FOYER JOIE DE VIVRE</t>
  </si>
  <si>
    <t>690788294</t>
  </si>
  <si>
    <t>FOYER BONHEUR ET BIEN-ETRE</t>
  </si>
  <si>
    <t>690787346</t>
  </si>
  <si>
    <t>690796982</t>
  </si>
  <si>
    <t>ENTRAIDE TARARIENNE</t>
  </si>
  <si>
    <t>690012158</t>
  </si>
  <si>
    <t>GARDE ITINERANTE DE NUIT</t>
  </si>
  <si>
    <t>690794920</t>
  </si>
  <si>
    <t>SSIAD ENTR'AIDE TARARIENNE</t>
  </si>
  <si>
    <t>690801394</t>
  </si>
  <si>
    <t>ASSOCIATION RESIDENCE MONTVENOUX</t>
  </si>
  <si>
    <t>690801402</t>
  </si>
  <si>
    <t>EHPAD MONTVENOUX</t>
  </si>
  <si>
    <t>690001052</t>
  </si>
  <si>
    <t>MAIS. DE RETR. PROTEST. DETHEL</t>
  </si>
  <si>
    <t>690785589</t>
  </si>
  <si>
    <t>EHPAD PROTESTANTE DETHEL</t>
  </si>
  <si>
    <t>69244</t>
  </si>
  <si>
    <t>TASSIN LA DEMI LUNE</t>
  </si>
  <si>
    <t>690027909</t>
  </si>
  <si>
    <t>FOYERS DE L'HOSPITALITÉ D'ASSISE</t>
  </si>
  <si>
    <t>690040746</t>
  </si>
  <si>
    <t>DC LA MAISON DE FRANCOIS ET CLAIRE</t>
  </si>
  <si>
    <t>690796693</t>
  </si>
  <si>
    <t>CCAS TASSIN LA DEMI LUNE</t>
  </si>
  <si>
    <t>690788583</t>
  </si>
  <si>
    <t>RESIDENCE BEAU SEJOUR</t>
  </si>
  <si>
    <t>690795075</t>
  </si>
  <si>
    <t>SSIAD ACPPA TASSIN-LA-DEMI-LUNE</t>
  </si>
  <si>
    <t>690045273</t>
  </si>
  <si>
    <t>MARPA LES TROIS RUISSEAUX</t>
  </si>
  <si>
    <t>69245</t>
  </si>
  <si>
    <t>TERNAND</t>
  </si>
  <si>
    <t>690800040</t>
  </si>
  <si>
    <t>EHPAD DE THIZY</t>
  </si>
  <si>
    <t>69248</t>
  </si>
  <si>
    <t>THIZY LES BOURGS</t>
  </si>
  <si>
    <t>690800057</t>
  </si>
  <si>
    <t>EHPAD DE BOURG-DE-THIZY</t>
  </si>
  <si>
    <t>69250</t>
  </si>
  <si>
    <t>69255</t>
  </si>
  <si>
    <t>690793823</t>
  </si>
  <si>
    <t>CCAS VAULX-EN-VELIN</t>
  </si>
  <si>
    <t>690788591</t>
  </si>
  <si>
    <t>RESIDENCE AUTONOMIE AMBROISE CROIZAT</t>
  </si>
  <si>
    <t>69256</t>
  </si>
  <si>
    <t>VAULX EN VELIN</t>
  </si>
  <si>
    <t>690801014</t>
  </si>
  <si>
    <t>SSIAD DE VAULX-EN-VELIN</t>
  </si>
  <si>
    <t>690018569</t>
  </si>
  <si>
    <t>ACCUEIL DE JOUR VILLA LES PENSEES</t>
  </si>
  <si>
    <t>690031877</t>
  </si>
  <si>
    <t>EHPAD LES ALTHEAS</t>
  </si>
  <si>
    <t>690031190</t>
  </si>
  <si>
    <t>UMG DES ETABLISSEMENTS DU GRAND LYON</t>
  </si>
  <si>
    <t>690023015</t>
  </si>
  <si>
    <t>EHPAD LA SOLIDAGE</t>
  </si>
  <si>
    <t>69259</t>
  </si>
  <si>
    <t>VENISSIEUX</t>
  </si>
  <si>
    <t>690794623</t>
  </si>
  <si>
    <t>CCAS VENISSIEUX</t>
  </si>
  <si>
    <t>690023726</t>
  </si>
  <si>
    <t>FOYER SOLEIL DU MOULIN A VENT</t>
  </si>
  <si>
    <t>690028709</t>
  </si>
  <si>
    <t>ACCUEIL DE JOUR HENRI RAYNAUD</t>
  </si>
  <si>
    <t>690046776</t>
  </si>
  <si>
    <t>ACCUEIL DE JOUR LUDOVIC BONIN</t>
  </si>
  <si>
    <t>690788617</t>
  </si>
  <si>
    <t>RESIDENCE LUDOVIC BONIN</t>
  </si>
  <si>
    <t>690788625</t>
  </si>
  <si>
    <t>RESIDENCE HENRI RAYNAUD</t>
  </si>
  <si>
    <t>690788849</t>
  </si>
  <si>
    <t>RESIDENCE LE NOUVEAU MONCHAUD</t>
  </si>
  <si>
    <t>690794912</t>
  </si>
  <si>
    <t>SSIAD DE VENISSIEUX</t>
  </si>
  <si>
    <t>690031539</t>
  </si>
  <si>
    <t>EHPAD LA MAISON DU TULIPIER</t>
  </si>
  <si>
    <t>690023742</t>
  </si>
  <si>
    <t>SNC SAINT FRANCOIS DE SALES</t>
  </si>
  <si>
    <t>S.N.C.</t>
  </si>
  <si>
    <t>690785829</t>
  </si>
  <si>
    <t>EHPAD KORIAN SAINT-FRANCOIS</t>
  </si>
  <si>
    <t>69260</t>
  </si>
  <si>
    <t>VERNAISON</t>
  </si>
  <si>
    <t>690797600</t>
  </si>
  <si>
    <t>MAISON SAINT-JOSEPH DE VERNAISON</t>
  </si>
  <si>
    <t>690785811</t>
  </si>
  <si>
    <t>EHPAD ST-JOSEPH</t>
  </si>
  <si>
    <t>690001615</t>
  </si>
  <si>
    <t>A.A.A.S.P.A.</t>
  </si>
  <si>
    <t>690788641</t>
  </si>
  <si>
    <t>RESIDENCE ALBERT DUBURE</t>
  </si>
  <si>
    <t>69264</t>
  </si>
  <si>
    <t>VILLEFRANCHE SUR SAONE</t>
  </si>
  <si>
    <t>690002118</t>
  </si>
  <si>
    <t>A.S.S.A.D. DE VILLEFRANCHE-SUR-SAONE</t>
  </si>
  <si>
    <t>690794508</t>
  </si>
  <si>
    <t>SSIAD DE VILLEFRANCHE-SUR-SAONE</t>
  </si>
  <si>
    <t>690002431</t>
  </si>
  <si>
    <t>EHPAD CHATEAU DU LOUP</t>
  </si>
  <si>
    <t>690801477</t>
  </si>
  <si>
    <t>690025218</t>
  </si>
  <si>
    <t>EHPAD JOSEPH FOREST</t>
  </si>
  <si>
    <t>690031885</t>
  </si>
  <si>
    <t>EHPAD RESIDENCE PIERRE DE BEAUJEU</t>
  </si>
  <si>
    <t>690034251</t>
  </si>
  <si>
    <t>EHPAD LES MAGNOLIAS</t>
  </si>
  <si>
    <t>690785837</t>
  </si>
  <si>
    <t>EHPAD MONTAIGU</t>
  </si>
  <si>
    <t>690788633</t>
  </si>
  <si>
    <t>RESIDENCE AUTONOMIE MA CALADE</t>
  </si>
  <si>
    <t>690002027</t>
  </si>
  <si>
    <t>FONDATION DE LA CITE RAMBAUD</t>
  </si>
  <si>
    <t>690788666</t>
  </si>
  <si>
    <t>FONDATION CITE RAMBAUD VILLEURBANNE</t>
  </si>
  <si>
    <t>69266</t>
  </si>
  <si>
    <t>690017009</t>
  </si>
  <si>
    <t>ACCUEIL TEMPORAIRE DE BETHANIE</t>
  </si>
  <si>
    <t>690018668</t>
  </si>
  <si>
    <t>SSIAD HOSPITALITE DE BETHANIE</t>
  </si>
  <si>
    <t>690025184</t>
  </si>
  <si>
    <t>ACCUEIL DES  BUERS</t>
  </si>
  <si>
    <t>690025192</t>
  </si>
  <si>
    <t>EHPAD ACCUEIL DES BUERS</t>
  </si>
  <si>
    <t>690801436</t>
  </si>
  <si>
    <t>EHPAD BLANQUI</t>
  </si>
  <si>
    <t>690030440</t>
  </si>
  <si>
    <t>EHPAD BAYARD BEL ÂGE</t>
  </si>
  <si>
    <t>690794862</t>
  </si>
  <si>
    <t>CCAS VILLEURBANNE</t>
  </si>
  <si>
    <t>690022835</t>
  </si>
  <si>
    <t>EHPAD CAMILLE CLAUDEL</t>
  </si>
  <si>
    <t>690040480</t>
  </si>
  <si>
    <t>ACCUEIL SEQUENTIEL CAMILLE CLAUDEL</t>
  </si>
  <si>
    <t>690788674</t>
  </si>
  <si>
    <t>RESIDENCE CHATEAU-GAILLARD</t>
  </si>
  <si>
    <t>690788682</t>
  </si>
  <si>
    <t>FOYER LOGEMENT JEAN JAURES</t>
  </si>
  <si>
    <t>690788690</t>
  </si>
  <si>
    <t>RESIDENCE TONKIN</t>
  </si>
  <si>
    <t>690792601</t>
  </si>
  <si>
    <t>RESIDENCE MARX DORMOY</t>
  </si>
  <si>
    <t>690795067</t>
  </si>
  <si>
    <t>SSIAD DE VILLEURBANNE - C.C.A.S.</t>
  </si>
  <si>
    <t>690797618</t>
  </si>
  <si>
    <t>EHPAD HENRI VINCENOT</t>
  </si>
  <si>
    <t>690795562</t>
  </si>
  <si>
    <t>OVPAR</t>
  </si>
  <si>
    <t>690015508</t>
  </si>
  <si>
    <t>ACCUEIL DE JOUR LA POUDRETTE</t>
  </si>
  <si>
    <t>690794953</t>
  </si>
  <si>
    <t>SSIAD DE VILLEURBANNE - O.V.P.A.R.</t>
  </si>
  <si>
    <t>690035530</t>
  </si>
  <si>
    <t>SSIAD APF</t>
  </si>
  <si>
    <t>690021209</t>
  </si>
  <si>
    <t>690025531</t>
  </si>
  <si>
    <t>RESIDENCE GUSTAVE PROST</t>
  </si>
  <si>
    <t>690025135</t>
  </si>
  <si>
    <t>MADAME BOUILLOT MARYLINE</t>
  </si>
  <si>
    <t>Personne Physique</t>
  </si>
  <si>
    <t>690025143</t>
  </si>
  <si>
    <t>EHPAD L'ALOUETTE</t>
  </si>
  <si>
    <t>69267</t>
  </si>
  <si>
    <t>VILLIE MORGON</t>
  </si>
  <si>
    <t>690002407</t>
  </si>
  <si>
    <t>SAS GRANDE CHARRIERE</t>
  </si>
  <si>
    <t>690801089</t>
  </si>
  <si>
    <t>EHPAD LA GRANDE CHARRIERE</t>
  </si>
  <si>
    <t>69268</t>
  </si>
  <si>
    <t>VOURLES</t>
  </si>
  <si>
    <t>690039763</t>
  </si>
  <si>
    <t>EHPAD LES ALLOBROGES</t>
  </si>
  <si>
    <t>690039771</t>
  </si>
  <si>
    <t>69270</t>
  </si>
  <si>
    <t>CHAPONNAY</t>
  </si>
  <si>
    <t>690041025</t>
  </si>
  <si>
    <t>CCAS CHASSIEU</t>
  </si>
  <si>
    <t>690041033</t>
  </si>
  <si>
    <t>FOYER LOGEMENT LES ROSES TREMIERES</t>
  </si>
  <si>
    <t>69271</t>
  </si>
  <si>
    <t>CHASSIEU</t>
  </si>
  <si>
    <t>690045588</t>
  </si>
  <si>
    <t>SAS SERENALTO</t>
  </si>
  <si>
    <t>690805973</t>
  </si>
  <si>
    <t>EHPAD LES JARDINS D'AMBROISE</t>
  </si>
  <si>
    <t>690801121</t>
  </si>
  <si>
    <t>ACSH</t>
  </si>
  <si>
    <t>690801139</t>
  </si>
  <si>
    <t>EHPAD VILANOVA</t>
  </si>
  <si>
    <t>69273</t>
  </si>
  <si>
    <t>CORBAS</t>
  </si>
  <si>
    <t>690802996</t>
  </si>
  <si>
    <t>EHPAD FLEURS D'AUTOMNE</t>
  </si>
  <si>
    <t>69275</t>
  </si>
  <si>
    <t>DECINES CHARPIEU</t>
  </si>
  <si>
    <t>690785522</t>
  </si>
  <si>
    <t>EHPAD ALBERT MORLOT</t>
  </si>
  <si>
    <t>690006796</t>
  </si>
  <si>
    <t>ASSOCIATION DECINES SANTE PLUS</t>
  </si>
  <si>
    <t>690805841</t>
  </si>
  <si>
    <t>SSIAD DECINES SANTE PLUS</t>
  </si>
  <si>
    <t>690794532</t>
  </si>
  <si>
    <t>CCAS DECINES CHARPIEU</t>
  </si>
  <si>
    <t>690788112</t>
  </si>
  <si>
    <t>FOYER-RESIDENCE E. FLANDRIN</t>
  </si>
  <si>
    <t>690801006</t>
  </si>
  <si>
    <t>EHPAD LES VOLUBILIS</t>
  </si>
  <si>
    <t>750806606</t>
  </si>
  <si>
    <t>ASSOCIATION FRANCE HORIZON</t>
  </si>
  <si>
    <t>690800990</t>
  </si>
  <si>
    <t>EHPAD MAISON FLEURIE</t>
  </si>
  <si>
    <t>69276</t>
  </si>
  <si>
    <t>FEYZIN</t>
  </si>
  <si>
    <t>690800834</t>
  </si>
  <si>
    <t>DISTRICT DE MEYZIEU</t>
  </si>
  <si>
    <t>690800842</t>
  </si>
  <si>
    <t>RESIDENCE LE VERGER</t>
  </si>
  <si>
    <t>69277</t>
  </si>
  <si>
    <t>GENAS</t>
  </si>
  <si>
    <t>690025119</t>
  </si>
  <si>
    <t>EHPAD LES SOLEILLADES</t>
  </si>
  <si>
    <t>690031000</t>
  </si>
  <si>
    <t>ASSOCIATION CHARLES TRENET</t>
  </si>
  <si>
    <t>690023593</t>
  </si>
  <si>
    <t>EHPAD CHARLES TRENET</t>
  </si>
  <si>
    <t>69280</t>
  </si>
  <si>
    <t>JONS</t>
  </si>
  <si>
    <t>690024757</t>
  </si>
  <si>
    <t>AISPA DE MARENNES</t>
  </si>
  <si>
    <t>690024765</t>
  </si>
  <si>
    <t>SSIAD MARENNES</t>
  </si>
  <si>
    <t>69281</t>
  </si>
  <si>
    <t>MARENNES</t>
  </si>
  <si>
    <t>690000849</t>
  </si>
  <si>
    <t>MAISON DE RETRAITE DE MEYZIEU</t>
  </si>
  <si>
    <t>690783006</t>
  </si>
  <si>
    <t>EHPAD JEAN COURJON</t>
  </si>
  <si>
    <t>69282</t>
  </si>
  <si>
    <t>MEYZIEU</t>
  </si>
  <si>
    <t>690009378</t>
  </si>
  <si>
    <t>CCAS MEYZIEU</t>
  </si>
  <si>
    <t>690027289</t>
  </si>
  <si>
    <t>ACCUEIL DE JOUR DE MEYZIEU</t>
  </si>
  <si>
    <t>690798152</t>
  </si>
  <si>
    <t>RESIDENCE LES TAMARIS</t>
  </si>
  <si>
    <t>690026711</t>
  </si>
  <si>
    <t>ASSOCIATION AIVAD</t>
  </si>
  <si>
    <t>690795083</t>
  </si>
  <si>
    <t>SSIAD AIVAD DE MEYZIEU</t>
  </si>
  <si>
    <t>750058976</t>
  </si>
  <si>
    <t>SARL RESIDENCE MARGUERITE</t>
  </si>
  <si>
    <t>690802293</t>
  </si>
  <si>
    <t>EHPAD MARGUERITE</t>
  </si>
  <si>
    <t>690025606</t>
  </si>
  <si>
    <t>CCAS MIONS</t>
  </si>
  <si>
    <t>690044896</t>
  </si>
  <si>
    <t>RESIDENCE MARIANNE</t>
  </si>
  <si>
    <t>69283</t>
  </si>
  <si>
    <t>MIONS</t>
  </si>
  <si>
    <t>690001623</t>
  </si>
  <si>
    <t>ASSOCIATION SOINS ET SANTE</t>
  </si>
  <si>
    <t>690795273</t>
  </si>
  <si>
    <t>SSIAD SOINS ET SANTE</t>
  </si>
  <si>
    <t>69286</t>
  </si>
  <si>
    <t>RILLIEUX LA PAPE</t>
  </si>
  <si>
    <t>690785787</t>
  </si>
  <si>
    <t>EHPAD BON SECOURS</t>
  </si>
  <si>
    <t>690794581</t>
  </si>
  <si>
    <t>CCAS RILLIEUX LA PAPE</t>
  </si>
  <si>
    <t>690801584</t>
  </si>
  <si>
    <t>RESIDENCE VERMEIL</t>
  </si>
  <si>
    <t>690025507</t>
  </si>
  <si>
    <t>SSIAD ACPPA RILLIEUX-LA-PAPE</t>
  </si>
  <si>
    <t>690033964</t>
  </si>
  <si>
    <t>EHPAD PARC BROSSET</t>
  </si>
  <si>
    <t>69287</t>
  </si>
  <si>
    <t>690046362</t>
  </si>
  <si>
    <t>RESIDENCE AUTONOMIE LES MURIERS</t>
  </si>
  <si>
    <t>690790324</t>
  </si>
  <si>
    <t>EHPAD L'ACCUEIL</t>
  </si>
  <si>
    <t>690006812</t>
  </si>
  <si>
    <t>ASSOCIATION SANTE AUJOURD'HUI</t>
  </si>
  <si>
    <t>690794946</t>
  </si>
  <si>
    <t>SSIAD SAINT-PRIEST</t>
  </si>
  <si>
    <t>69290</t>
  </si>
  <si>
    <t>SAINT PRIEST</t>
  </si>
  <si>
    <t>690009329</t>
  </si>
  <si>
    <t>EHPAD RESIDENCE DU CHATEAU</t>
  </si>
  <si>
    <t>690794615</t>
  </si>
  <si>
    <t>CCAS SAINT PRIEST</t>
  </si>
  <si>
    <t>690788567</t>
  </si>
  <si>
    <t>RESIDENCE LE CLAIRON</t>
  </si>
  <si>
    <t>690807391</t>
  </si>
  <si>
    <t>EHPAD LES ALIZES</t>
  </si>
  <si>
    <t>690785571</t>
  </si>
  <si>
    <t>EHPAD CHATEAUVIEUX</t>
  </si>
  <si>
    <t>69291</t>
  </si>
  <si>
    <t>SAINT SYMPHORIEN D OZON</t>
  </si>
  <si>
    <t>690025663</t>
  </si>
  <si>
    <t>EHPAD RESIDENCE DU CERCLE</t>
  </si>
  <si>
    <t>69292</t>
  </si>
  <si>
    <t>SATHONAY CAMP</t>
  </si>
  <si>
    <t>690036934</t>
  </si>
  <si>
    <t>SARL SATHONAY LES VERCHERES</t>
  </si>
  <si>
    <t>690036942</t>
  </si>
  <si>
    <t>LES JARDINS DES VERCHERES</t>
  </si>
  <si>
    <t>69293</t>
  </si>
  <si>
    <t>SATHONAY VILLAGE</t>
  </si>
  <si>
    <t>690002373</t>
  </si>
  <si>
    <t>SMD LYON PENTES PRESQU'ILE</t>
  </si>
  <si>
    <t>690805866</t>
  </si>
  <si>
    <t>SSIAD SMD LYON 1ER</t>
  </si>
  <si>
    <t>69381</t>
  </si>
  <si>
    <t>LYON 1ER ARRONDISSEMENT</t>
  </si>
  <si>
    <t>690024898</t>
  </si>
  <si>
    <t>EHPAD SAINT-FRANCOIS D'ASSISE</t>
  </si>
  <si>
    <t>690785688</t>
  </si>
  <si>
    <t>EHPAD SAINT-CHARLES</t>
  </si>
  <si>
    <t>690012398</t>
  </si>
  <si>
    <t>ASSO. NOTRE DAME BON SECOURS</t>
  </si>
  <si>
    <t>690781521</t>
  </si>
  <si>
    <t>EHPAD DU BON SECOURS DE TROYES</t>
  </si>
  <si>
    <t>690788153</t>
  </si>
  <si>
    <t>RESIDENCE CLOS JOUVE</t>
  </si>
  <si>
    <t>690788229</t>
  </si>
  <si>
    <t>RESIDENCE LOUIS PRADEL</t>
  </si>
  <si>
    <t>690034772</t>
  </si>
  <si>
    <t>ACCUEIL DE JOUR SMD</t>
  </si>
  <si>
    <t>69382</t>
  </si>
  <si>
    <t>LYON 2E ARRONDISSEMENT</t>
  </si>
  <si>
    <t>690795026</t>
  </si>
  <si>
    <t>SSIAD SMD LYON 2E</t>
  </si>
  <si>
    <t>690788161</t>
  </si>
  <si>
    <t>EHPAD SMITH</t>
  </si>
  <si>
    <t>690791751</t>
  </si>
  <si>
    <t>RESIDENCE RINCK</t>
  </si>
  <si>
    <t>250015658</t>
  </si>
  <si>
    <t>SAS MEDOTELS</t>
  </si>
  <si>
    <t>690802384</t>
  </si>
  <si>
    <t>EHPAD KORIAN LES ANNABELLES</t>
  </si>
  <si>
    <t>69383</t>
  </si>
  <si>
    <t>310033550</t>
  </si>
  <si>
    <t>BELLECOMBE</t>
  </si>
  <si>
    <t>690027388</t>
  </si>
  <si>
    <t>EHPAD BELLECOMBE</t>
  </si>
  <si>
    <t>350012936</t>
  </si>
  <si>
    <t>690798186</t>
  </si>
  <si>
    <t>600000426</t>
  </si>
  <si>
    <t>ASSOCIATION LA COMPASSION</t>
  </si>
  <si>
    <t>690785712</t>
  </si>
  <si>
    <t>EHPAD MA MAISON VILETTE (PSDP-LYON 3)</t>
  </si>
  <si>
    <t>690002712</t>
  </si>
  <si>
    <t>OMERIS RESIDENCE PART-DIEU-MAZENOD</t>
  </si>
  <si>
    <t>690802970</t>
  </si>
  <si>
    <t>EHPAD PART-DIEU</t>
  </si>
  <si>
    <t>690025200</t>
  </si>
  <si>
    <t>RESIDENCE SANS-SOUCI</t>
  </si>
  <si>
    <t>690795034</t>
  </si>
  <si>
    <t>SSIAD FDGL LYON 3</t>
  </si>
  <si>
    <t>690788195</t>
  </si>
  <si>
    <t>RESIDENCE DANTON</t>
  </si>
  <si>
    <t>690807649</t>
  </si>
  <si>
    <t>EHPAD VILLETTE D'OR</t>
  </si>
  <si>
    <t>690039318</t>
  </si>
  <si>
    <t>EHPAD CONSTANT</t>
  </si>
  <si>
    <t>690005939</t>
  </si>
  <si>
    <t>ASSOC. MAISON D'ACCUEIL LA PROVIDENCE</t>
  </si>
  <si>
    <t>690785720</t>
  </si>
  <si>
    <t>MAISON D'ACCUEIL LA PROVIDENCE</t>
  </si>
  <si>
    <t>69384</t>
  </si>
  <si>
    <t>690011879</t>
  </si>
  <si>
    <t>ARCADES SANTE</t>
  </si>
  <si>
    <t>690794995</t>
  </si>
  <si>
    <t>SSIAD ARCADES SANTE</t>
  </si>
  <si>
    <t>690788237</t>
  </si>
  <si>
    <t>RESIDENCE HENON</t>
  </si>
  <si>
    <t>690788245</t>
  </si>
  <si>
    <t>RESIDENCE MARIUS BERTRAND</t>
  </si>
  <si>
    <t>690801428</t>
  </si>
  <si>
    <t>EHPAD COLLINE DE LA SOIE</t>
  </si>
  <si>
    <t>690801063</t>
  </si>
  <si>
    <t>EHPAD LE CLOS D'YPRES</t>
  </si>
  <si>
    <t>690802392</t>
  </si>
  <si>
    <t>EHPAD CROIX-ROUSSE</t>
  </si>
  <si>
    <t>690000971</t>
  </si>
  <si>
    <t>ASSOC. HOSP. DE SAINT-CAMILLE</t>
  </si>
  <si>
    <t>690785498</t>
  </si>
  <si>
    <t>EHPAD SAINT-CAMILLE</t>
  </si>
  <si>
    <t>69385</t>
  </si>
  <si>
    <t>690003678</t>
  </si>
  <si>
    <t>SAS TIERS TEMPS LYON</t>
  </si>
  <si>
    <t>690801022</t>
  </si>
  <si>
    <t>EHPAD TIERS TEMPS</t>
  </si>
  <si>
    <t>690780432</t>
  </si>
  <si>
    <t>HOPITAL DE FOURVIERE</t>
  </si>
  <si>
    <t>690011218</t>
  </si>
  <si>
    <t>ACCUEIL DE JOUR HOPITAL DE FOURVIERE</t>
  </si>
  <si>
    <t>690788252</t>
  </si>
  <si>
    <t>EHPAD L'ETOILE DU JOUR</t>
  </si>
  <si>
    <t>690788302</t>
  </si>
  <si>
    <t>RESIDENCE CHARCOT</t>
  </si>
  <si>
    <t>690795109</t>
  </si>
  <si>
    <t>SSIAD ACPPA LYON 5</t>
  </si>
  <si>
    <t>690802400</t>
  </si>
  <si>
    <t>EHPAD LES AMANDINES</t>
  </si>
  <si>
    <t>690790357</t>
  </si>
  <si>
    <t>690802418</t>
  </si>
  <si>
    <t>EHPAD LA FAVORITE</t>
  </si>
  <si>
    <t>690002209</t>
  </si>
  <si>
    <t>C.G.C.M.S.</t>
  </si>
  <si>
    <t>690011358</t>
  </si>
  <si>
    <t>ACCUEIL DE JOUR LE PARC</t>
  </si>
  <si>
    <t>69386</t>
  </si>
  <si>
    <t>LYON 6E ARRONDISSEMENT</t>
  </si>
  <si>
    <t>690795059</t>
  </si>
  <si>
    <t>SSIAD LE PARC</t>
  </si>
  <si>
    <t>690006937</t>
  </si>
  <si>
    <t>EHPAD LE 6EME</t>
  </si>
  <si>
    <t>690018379</t>
  </si>
  <si>
    <t>EHPAD DUQUESNE</t>
  </si>
  <si>
    <t>690788328</t>
  </si>
  <si>
    <t>RESIDENCE CUVIER</t>
  </si>
  <si>
    <t>690788823</t>
  </si>
  <si>
    <t>RESIDENCE THIERS</t>
  </si>
  <si>
    <t>690041017</t>
  </si>
  <si>
    <t>RESIDENCE TETE D'OR</t>
  </si>
  <si>
    <t>690041074</t>
  </si>
  <si>
    <t>EHPAD TETE D'OR</t>
  </si>
  <si>
    <t>690000997</t>
  </si>
  <si>
    <t>FOYER-RESIDENCE RHODANIEN DES AVEUGLES</t>
  </si>
  <si>
    <t>690785514</t>
  </si>
  <si>
    <t>EHPAD LES GIRONDINES</t>
  </si>
  <si>
    <t>69387</t>
  </si>
  <si>
    <t>LYON 7E ARRONDISSEMENT</t>
  </si>
  <si>
    <t>690005178</t>
  </si>
  <si>
    <t>ASSOCIATION "LES GENTIANES"</t>
  </si>
  <si>
    <t>690005228</t>
  </si>
  <si>
    <t>DOMICILE COLLECTIF "LES GENTIANES"</t>
  </si>
  <si>
    <t>690025556</t>
  </si>
  <si>
    <t>SAS ATLANTIS</t>
  </si>
  <si>
    <t>690025564</t>
  </si>
  <si>
    <t>EHPAD ATLANTIS</t>
  </si>
  <si>
    <t>690788377</t>
  </si>
  <si>
    <t>RESIDENCE MARC BLOCH</t>
  </si>
  <si>
    <t>690788385</t>
  </si>
  <si>
    <t>RESIDENCE JEAN JAURES</t>
  </si>
  <si>
    <t>690011119</t>
  </si>
  <si>
    <t>SSIAD ACPPA LYON 7</t>
  </si>
  <si>
    <t>690029590</t>
  </si>
  <si>
    <t>EHPAD KORIAN GERLAND</t>
  </si>
  <si>
    <t>690802319</t>
  </si>
  <si>
    <t>EHPAD KORIAN LES TERRASSES DE BLANDAN</t>
  </si>
  <si>
    <t>690802160</t>
  </si>
  <si>
    <t>EHPAD GAMBETTA</t>
  </si>
  <si>
    <t>590019568</t>
  </si>
  <si>
    <t>OMEG AGE GESTION</t>
  </si>
  <si>
    <t>690027438</t>
  </si>
  <si>
    <t>EHPAD LES HIBISCUS</t>
  </si>
  <si>
    <t>69388</t>
  </si>
  <si>
    <t>LYON 8E ARRONDISSEMENT</t>
  </si>
  <si>
    <t>690788427</t>
  </si>
  <si>
    <t>FONDATION DE LA CITE RAMBAUD MERMOZ</t>
  </si>
  <si>
    <t>690790381</t>
  </si>
  <si>
    <t>EHPAD MONPLAISIR LA PLAINE</t>
  </si>
  <si>
    <t>690006804</t>
  </si>
  <si>
    <t>SERVICES ET SOINS INFIRMIERS</t>
  </si>
  <si>
    <t>690795091</t>
  </si>
  <si>
    <t>SSIAD ASSI LYON 8EME</t>
  </si>
  <si>
    <t>690029129</t>
  </si>
  <si>
    <t>SAS RÉSIDENCE LA ROTONDE</t>
  </si>
  <si>
    <t>690788401</t>
  </si>
  <si>
    <t>EHPAD LA ROTONDE</t>
  </si>
  <si>
    <t>690029657</t>
  </si>
  <si>
    <t>S.A. "LA SAISON DORÉE"</t>
  </si>
  <si>
    <t>690806609</t>
  </si>
  <si>
    <t>EHPAD LA SAISON DOREE</t>
  </si>
  <si>
    <t>690030192</t>
  </si>
  <si>
    <t>POLYDOM AIDE</t>
  </si>
  <si>
    <t>690030200</t>
  </si>
  <si>
    <t>SSIAD POLYDOM LYON 3EME ET 8EME</t>
  </si>
  <si>
    <t>690031588</t>
  </si>
  <si>
    <t>ACCUEIL DE JOUR POLYDOM</t>
  </si>
  <si>
    <t>690788435</t>
  </si>
  <si>
    <t>RESIDENCE CHALUMEAUX</t>
  </si>
  <si>
    <t>690788443</t>
  </si>
  <si>
    <t>RESIDENCE JOLIVOT</t>
  </si>
  <si>
    <t>690796727</t>
  </si>
  <si>
    <t>FONDATION ARHM</t>
  </si>
  <si>
    <t>690046354</t>
  </si>
  <si>
    <t>PUV HABITAT PLUS</t>
  </si>
  <si>
    <t>690801469</t>
  </si>
  <si>
    <t>EHPAD LA VERANDINE</t>
  </si>
  <si>
    <t>690803010</t>
  </si>
  <si>
    <t>EHPAD MADELEINE CAILLE</t>
  </si>
  <si>
    <t>690007018</t>
  </si>
  <si>
    <t>EHPAD RESIDENCE SAINT EXUPERY</t>
  </si>
  <si>
    <t>690003983</t>
  </si>
  <si>
    <t>RESIDENCE SAINTE ELISABETH</t>
  </si>
  <si>
    <t>690001748</t>
  </si>
  <si>
    <t>S.A. RESIDENCE SAINTE-ANNE</t>
  </si>
  <si>
    <t>690790340</t>
  </si>
  <si>
    <t>EHPAD SAINTE-ANNE / LYON 9EME</t>
  </si>
  <si>
    <t>69389</t>
  </si>
  <si>
    <t>LYON 9E ARRONDISSEMENT</t>
  </si>
  <si>
    <t>690792338</t>
  </si>
  <si>
    <t>FONDATION DE LA CITE RAMBAUD BUYER</t>
  </si>
  <si>
    <t>690045034</t>
  </si>
  <si>
    <t>SAS MARGAUX</t>
  </si>
  <si>
    <t>690802517</t>
  </si>
  <si>
    <t>EHPAD MARGAUX</t>
  </si>
  <si>
    <t>690003777</t>
  </si>
  <si>
    <t>EHPAD SERGENT BERTHET</t>
  </si>
  <si>
    <t>690788468</t>
  </si>
  <si>
    <t>RESIDENCE  LA SAUVEGARDE</t>
  </si>
  <si>
    <t>690788484</t>
  </si>
  <si>
    <t>EHPAD LES BALCONS DE L'ILE BARBE</t>
  </si>
  <si>
    <t>690788492</t>
  </si>
  <si>
    <t>RESIDENCE JEAN ZAY</t>
  </si>
  <si>
    <t>690029103</t>
  </si>
  <si>
    <t>SSIAD ACPPA LYON 9</t>
  </si>
  <si>
    <t>690802434</t>
  </si>
  <si>
    <t>EHPAD VALMY</t>
  </si>
  <si>
    <t>730009628</t>
  </si>
  <si>
    <t>CIAS CANTON MOUTIERS TARENTAISE</t>
  </si>
  <si>
    <t>730009719</t>
  </si>
  <si>
    <t>EHPAD L'ARBE</t>
  </si>
  <si>
    <t>73</t>
  </si>
  <si>
    <t>73003</t>
  </si>
  <si>
    <t>GRAND AIGUEBLANCHE</t>
  </si>
  <si>
    <t>730785102</t>
  </si>
  <si>
    <t>FEDERATION DEPART. DES ADMR</t>
  </si>
  <si>
    <t>730005568</t>
  </si>
  <si>
    <t>SSIAD DE HAUTE TARENTAISE</t>
  </si>
  <si>
    <t>73006</t>
  </si>
  <si>
    <t>AIME LA PLAGNE</t>
  </si>
  <si>
    <t>730789922</t>
  </si>
  <si>
    <t>CIAS AIME</t>
  </si>
  <si>
    <t>730789930</t>
  </si>
  <si>
    <t>EHPAD LA MAISON DU SOLEIL</t>
  </si>
  <si>
    <t>730001690</t>
  </si>
  <si>
    <t>SSIAD DE LA COMBE DE SAVOIE</t>
  </si>
  <si>
    <t>73007</t>
  </si>
  <si>
    <t>AITON</t>
  </si>
  <si>
    <t>730009511</t>
  </si>
  <si>
    <t>EHPAD LE CLOS FLEURI</t>
  </si>
  <si>
    <t>730000015</t>
  </si>
  <si>
    <t>CH METROPOLE SAVOIE</t>
  </si>
  <si>
    <t>730004728</t>
  </si>
  <si>
    <t>SAJ ALZHEIMER AIX LES BAINS</t>
  </si>
  <si>
    <t>73008</t>
  </si>
  <si>
    <t>AIX LES BAINS</t>
  </si>
  <si>
    <t>730785367</t>
  </si>
  <si>
    <t>EHPAD SITE GRAND PORT</t>
  </si>
  <si>
    <t>730009107</t>
  </si>
  <si>
    <t>CIAS GRAND LAC</t>
  </si>
  <si>
    <t>730001278</t>
  </si>
  <si>
    <t>EHPAD LES GRILLONS</t>
  </si>
  <si>
    <t>730783875</t>
  </si>
  <si>
    <t>LOGEMENT FOYER L OREE DU BOIS</t>
  </si>
  <si>
    <t>730009487</t>
  </si>
  <si>
    <t>SARL TIERS TEMPS AIX LES BAINS</t>
  </si>
  <si>
    <t>730790318</t>
  </si>
  <si>
    <t>EHPAD RESIDENCE TIERS TEMPS</t>
  </si>
  <si>
    <t>750829962</t>
  </si>
  <si>
    <t>FONDATION CASIP COJASOR</t>
  </si>
  <si>
    <t>730780095</t>
  </si>
  <si>
    <t>EHPAD LES JARDINS DE MARLIOZ</t>
  </si>
  <si>
    <t>730002888</t>
  </si>
  <si>
    <t>SSIAD D'ALBENS</t>
  </si>
  <si>
    <t>73010</t>
  </si>
  <si>
    <t>ENTRELACS</t>
  </si>
  <si>
    <t>730007549</t>
  </si>
  <si>
    <t>EHPAD AU FIL DU TEMPS</t>
  </si>
  <si>
    <t>730002839</t>
  </si>
  <si>
    <t>CH ALBERTVILLE MOUTIERS</t>
  </si>
  <si>
    <t>730783651</t>
  </si>
  <si>
    <t>EHPAD CLAUDE LEGER</t>
  </si>
  <si>
    <t>73011</t>
  </si>
  <si>
    <t>ALBERTVILLE</t>
  </si>
  <si>
    <t>730784378</t>
  </si>
  <si>
    <t>CCAS ALBERTVILLE</t>
  </si>
  <si>
    <t>730012598</t>
  </si>
  <si>
    <t>SPASAD CCAS ALBERTVILLE</t>
  </si>
  <si>
    <t>730784428</t>
  </si>
  <si>
    <t>CIAS ARLYSERE</t>
  </si>
  <si>
    <t>730003548</t>
  </si>
  <si>
    <t>ACCUEIL JOUR LE PASSE COMPOSE</t>
  </si>
  <si>
    <t>730783958</t>
  </si>
  <si>
    <t>LOGEMENT FOYER LES QUATRE VALLEES</t>
  </si>
  <si>
    <t>730004678</t>
  </si>
  <si>
    <t>EHPAD NOTRE DAME DES VIGNES</t>
  </si>
  <si>
    <t>730790003</t>
  </si>
  <si>
    <t>EHPAD SAINT-SEBASTIEN</t>
  </si>
  <si>
    <t>730784527</t>
  </si>
  <si>
    <t>CCAS BARBY</t>
  </si>
  <si>
    <t>730006368</t>
  </si>
  <si>
    <t>EHPAD LA MONFERINE</t>
  </si>
  <si>
    <t>73030</t>
  </si>
  <si>
    <t>BARBY</t>
  </si>
  <si>
    <t>730783743</t>
  </si>
  <si>
    <t>LOGEMENT FOYER LA MONFERINE</t>
  </si>
  <si>
    <t>730790722</t>
  </si>
  <si>
    <t>EHPAD LA BAILLY</t>
  </si>
  <si>
    <t>73032</t>
  </si>
  <si>
    <t>LA BATHIE</t>
  </si>
  <si>
    <t>730000320</t>
  </si>
  <si>
    <t>MAISON DE RETRAITE BEAUFORT</t>
  </si>
  <si>
    <t>730780616</t>
  </si>
  <si>
    <t>EHPAD LUCIEN AVOCAT</t>
  </si>
  <si>
    <t>73034</t>
  </si>
  <si>
    <t>BEAUFORT</t>
  </si>
  <si>
    <t>730780525</t>
  </si>
  <si>
    <t>CH DE BOURG SAINT MAURICE</t>
  </si>
  <si>
    <t>730780442</t>
  </si>
  <si>
    <t>EHPAD DU CH DE BOURG SAINT MAURICE</t>
  </si>
  <si>
    <t>73054</t>
  </si>
  <si>
    <t>BOURG SAINT MAURICE</t>
  </si>
  <si>
    <t>730784386</t>
  </si>
  <si>
    <t>CCAS BOURG SAINT MAURICE</t>
  </si>
  <si>
    <t>730783842</t>
  </si>
  <si>
    <t>LOGEMENT FOYER LA ROSELIERE</t>
  </si>
  <si>
    <t>730000510</t>
  </si>
  <si>
    <t>EHPAD LA CENTAUREE</t>
  </si>
  <si>
    <t>730783925</t>
  </si>
  <si>
    <t>73055</t>
  </si>
  <si>
    <t>BOZEL</t>
  </si>
  <si>
    <t>730789955</t>
  </si>
  <si>
    <t>EHPAD FELIX PIGNAL</t>
  </si>
  <si>
    <t>73059</t>
  </si>
  <si>
    <t>BRISON SAINT INNOCENT</t>
  </si>
  <si>
    <t>730009420</t>
  </si>
  <si>
    <t>EHPAD KORIAN FONTAINE SAINT MARTIN</t>
  </si>
  <si>
    <t>73065</t>
  </si>
  <si>
    <t>CHAMBERY</t>
  </si>
  <si>
    <t>730009859</t>
  </si>
  <si>
    <t>SSIAD  LE NYMPHEA</t>
  </si>
  <si>
    <t>490012028</t>
  </si>
  <si>
    <t>GROUPE EMERA</t>
  </si>
  <si>
    <t>730790698</t>
  </si>
  <si>
    <t>EHPAD RESIDENCE AGELIA</t>
  </si>
  <si>
    <t>730008208</t>
  </si>
  <si>
    <t>EHPAD LES BERGES DE L'HYERE</t>
  </si>
  <si>
    <t>730783578</t>
  </si>
  <si>
    <t>EHPAD CESALET DESSUS - DESSOUS</t>
  </si>
  <si>
    <t>730785375</t>
  </si>
  <si>
    <t>EHPAD LA CERISAIE</t>
  </si>
  <si>
    <t>730785383</t>
  </si>
  <si>
    <t>EHPAD LES TERRASSES DE L'HORLOGE</t>
  </si>
  <si>
    <t>730000502</t>
  </si>
  <si>
    <t>FONDATION SAINT BENOIT</t>
  </si>
  <si>
    <t>730783917</t>
  </si>
  <si>
    <t>EHPAD  SAINT BENOIT</t>
  </si>
  <si>
    <t>730011368</t>
  </si>
  <si>
    <t>ASSOCIATION FRANCE ALZHEIMER SAVOIE</t>
  </si>
  <si>
    <t>730001369</t>
  </si>
  <si>
    <t>SAJ  ALZHEIMER SAVOIE</t>
  </si>
  <si>
    <t>730009958</t>
  </si>
  <si>
    <t>SAJ ALZHEIMER ITINERANT</t>
  </si>
  <si>
    <t>730011376</t>
  </si>
  <si>
    <t>PLATEFORME DE REPIT FRANCE ALZHEIMER</t>
  </si>
  <si>
    <t>730784030</t>
  </si>
  <si>
    <t>CCAS CHAMBERY</t>
  </si>
  <si>
    <t>730005048</t>
  </si>
  <si>
    <t>EHPAD COROLLE</t>
  </si>
  <si>
    <t>730006079</t>
  </si>
  <si>
    <t>EHPAD LES CLEMATIS</t>
  </si>
  <si>
    <t>730010329</t>
  </si>
  <si>
    <t>730783719</t>
  </si>
  <si>
    <t>RESIDENCE PERSONNES AGEES MA JOIE</t>
  </si>
  <si>
    <t>730783867</t>
  </si>
  <si>
    <t>RESIDENCE LA CALAMINE</t>
  </si>
  <si>
    <t>730789682</t>
  </si>
  <si>
    <t>SSIAD DE CHAMBERY</t>
  </si>
  <si>
    <t>730789971</t>
  </si>
  <si>
    <t>CIAS LA CHAMBRE</t>
  </si>
  <si>
    <t>730789989</t>
  </si>
  <si>
    <t>EHPAD BEL FONTAINE</t>
  </si>
  <si>
    <t>73067</t>
  </si>
  <si>
    <t>LA CHAMBRE</t>
  </si>
  <si>
    <t>740780168</t>
  </si>
  <si>
    <t>FONDATION ALIA</t>
  </si>
  <si>
    <t>730005758</t>
  </si>
  <si>
    <t>SSIAD DU PAYS DES BAUGES</t>
  </si>
  <si>
    <t>73081</t>
  </si>
  <si>
    <t>LE CHATELARD</t>
  </si>
  <si>
    <t>730789906</t>
  </si>
  <si>
    <t>EHPAD MAURICE PERRIER</t>
  </si>
  <si>
    <t>730009115</t>
  </si>
  <si>
    <t>SSIAD GRAND LAC</t>
  </si>
  <si>
    <t>73085</t>
  </si>
  <si>
    <t>CHINDRIEUX</t>
  </si>
  <si>
    <t>730010352</t>
  </si>
  <si>
    <t>EHPAD LES FONTANETTES</t>
  </si>
  <si>
    <t>730784485</t>
  </si>
  <si>
    <t>CCAS COGNIN</t>
  </si>
  <si>
    <t>730002938</t>
  </si>
  <si>
    <t>EHPAD RESIDENCE DU PARC</t>
  </si>
  <si>
    <t>73087</t>
  </si>
  <si>
    <t>COGNIN</t>
  </si>
  <si>
    <t>730011079</t>
  </si>
  <si>
    <t>SSIAD DE COGNIN</t>
  </si>
  <si>
    <t>730783818</t>
  </si>
  <si>
    <t>LOGEMENT FOYER RESIDENCE DU PARC</t>
  </si>
  <si>
    <t>730789823</t>
  </si>
  <si>
    <t>730784410</t>
  </si>
  <si>
    <t>CIAS LES ECHELLES</t>
  </si>
  <si>
    <t>730006228</t>
  </si>
  <si>
    <t>EHPAD RESIDENCE BEATRICE</t>
  </si>
  <si>
    <t>73105</t>
  </si>
  <si>
    <t>LES ECHELLES</t>
  </si>
  <si>
    <t>730783792</t>
  </si>
  <si>
    <t>LOGEMENT FOYER RESIDENCE BEATRICE</t>
  </si>
  <si>
    <t>730790458</t>
  </si>
  <si>
    <t>SSIAD DU CANTON DES ECHELLES</t>
  </si>
  <si>
    <t>750069924</t>
  </si>
  <si>
    <t>SAS HOLDCO 3</t>
  </si>
  <si>
    <t>730789997</t>
  </si>
  <si>
    <t>EHPAD LE HOME DU VERNAY</t>
  </si>
  <si>
    <t>73110</t>
  </si>
  <si>
    <t>ESSERTS BLAY</t>
  </si>
  <si>
    <t>730000338</t>
  </si>
  <si>
    <t>MAISON DE RETRAITE FLUMET</t>
  </si>
  <si>
    <t>730780624</t>
  </si>
  <si>
    <t>EHPAD  MARIN LAMELLET</t>
  </si>
  <si>
    <t>73114</t>
  </si>
  <si>
    <t>FLUMET</t>
  </si>
  <si>
    <t>730005139</t>
  </si>
  <si>
    <t>SSIAD ARLYSERE</t>
  </si>
  <si>
    <t>73121</t>
  </si>
  <si>
    <t>FRONTENEX</t>
  </si>
  <si>
    <t>730008018</t>
  </si>
  <si>
    <t>EHPAD FLOREAL</t>
  </si>
  <si>
    <t>730012606</t>
  </si>
  <si>
    <t>SPASAD RÉGION DE FRONTENEX</t>
  </si>
  <si>
    <t>730783800</t>
  </si>
  <si>
    <t>LOGEMENT FOYER RESIDENCE FLOREAL</t>
  </si>
  <si>
    <t>730001229</t>
  </si>
  <si>
    <t>EHPAD LE CLOS ST-JOSEPH</t>
  </si>
  <si>
    <t>73137</t>
  </si>
  <si>
    <t>JACOB BELLECOMBETTE</t>
  </si>
  <si>
    <t>730780509</t>
  </si>
  <si>
    <t>73151</t>
  </si>
  <si>
    <t>PORTE DE SAVOIE</t>
  </si>
  <si>
    <t>730013208</t>
  </si>
  <si>
    <t>CIAS HAUTE MAURIENNE VANOISE</t>
  </si>
  <si>
    <t>730783891</t>
  </si>
  <si>
    <t>LOGEMENT FOYER RESIDENCE PRE SOLEIL</t>
  </si>
  <si>
    <t>73157</t>
  </si>
  <si>
    <t>MODANE</t>
  </si>
  <si>
    <t>730780103</t>
  </si>
  <si>
    <t>CH VALLEE DE LA MAURIENNE</t>
  </si>
  <si>
    <t>730009081</t>
  </si>
  <si>
    <t>SSIAD DE MODANE</t>
  </si>
  <si>
    <t>730785391</t>
  </si>
  <si>
    <t>EHPAD LES MARMOTTES</t>
  </si>
  <si>
    <t>730780533</t>
  </si>
  <si>
    <t>EHPAD DE MONTMELIAN</t>
  </si>
  <si>
    <t>730785417</t>
  </si>
  <si>
    <t>EHPAD SAINT ANTOINE</t>
  </si>
  <si>
    <t>ARS TG nHAS PUI</t>
  </si>
  <si>
    <t>73171</t>
  </si>
  <si>
    <t>MONTMELIAN</t>
  </si>
  <si>
    <t>730784493</t>
  </si>
  <si>
    <t>CCAS LA MOTTE SERVOLEX</t>
  </si>
  <si>
    <t>730005469</t>
  </si>
  <si>
    <t>EHPAD LES TERRASSES DE REINACH</t>
  </si>
  <si>
    <t>73179</t>
  </si>
  <si>
    <t>LA MOTTE SERVOLEX</t>
  </si>
  <si>
    <t>730010220</t>
  </si>
  <si>
    <t>SSIAD DE LA MOTTE SERVOLEX</t>
  </si>
  <si>
    <t>730786050</t>
  </si>
  <si>
    <t>EHPAD  L'ECLAIRCIE</t>
  </si>
  <si>
    <t>730785771</t>
  </si>
  <si>
    <t>EHPAD LES CORDELIERS</t>
  </si>
  <si>
    <t>73181</t>
  </si>
  <si>
    <t>MOUTIERS</t>
  </si>
  <si>
    <t>730009768</t>
  </si>
  <si>
    <t>EHPAD DU LAC D'AIGUEBELETTE</t>
  </si>
  <si>
    <t>730009818</t>
  </si>
  <si>
    <t>73191</t>
  </si>
  <si>
    <t>NOVALAISE</t>
  </si>
  <si>
    <t>590035762</t>
  </si>
  <si>
    <t>ACIS-FRANCE</t>
  </si>
  <si>
    <t>730789864</t>
  </si>
  <si>
    <t>EHPAD MAISON DES AUGUSTINES</t>
  </si>
  <si>
    <t>73204</t>
  </si>
  <si>
    <t>730013307</t>
  </si>
  <si>
    <t>CIAS  VAL GUIERS</t>
  </si>
  <si>
    <t>730005519</t>
  </si>
  <si>
    <t>EHPAD LA QUIETUDE</t>
  </si>
  <si>
    <t>730783784</t>
  </si>
  <si>
    <t>LOGEMENT FOYER LES LOGES DU PARC</t>
  </si>
  <si>
    <t>730790656</t>
  </si>
  <si>
    <t>SSIAD DE PONT DE BEAUVOISIN</t>
  </si>
  <si>
    <t>730000312</t>
  </si>
  <si>
    <t>EHPAD "LES BELLES SAISONS"</t>
  </si>
  <si>
    <t>730780608</t>
  </si>
  <si>
    <t>73212</t>
  </si>
  <si>
    <t>VAL D ARC</t>
  </si>
  <si>
    <t>730012580</t>
  </si>
  <si>
    <t>SPASAD ADMR DE SAVOIE</t>
  </si>
  <si>
    <t>73213</t>
  </si>
  <si>
    <t>LA RAVOIRE</t>
  </si>
  <si>
    <t>730000346</t>
  </si>
  <si>
    <t>EHPAD LES CURTINES</t>
  </si>
  <si>
    <t>730780632</t>
  </si>
  <si>
    <t>73215</t>
  </si>
  <si>
    <t>VALGELON LA ROCHETTE</t>
  </si>
  <si>
    <t>730784832</t>
  </si>
  <si>
    <t>CCAS DE VALGELON-LA ROCHETTE</t>
  </si>
  <si>
    <t>730006178</t>
  </si>
  <si>
    <t>SSIAD DE VALGELON-LA ROCHETTE</t>
  </si>
  <si>
    <t>730783834</t>
  </si>
  <si>
    <t>LOGEMENT FOYER LES CHAMOIS</t>
  </si>
  <si>
    <t>73225</t>
  </si>
  <si>
    <t>730783859</t>
  </si>
  <si>
    <t>LOGEMENT FOYER LES TERRASSES</t>
  </si>
  <si>
    <t>73236</t>
  </si>
  <si>
    <t>SAINT GENIX LES VILLAGES</t>
  </si>
  <si>
    <t>730789963</t>
  </si>
  <si>
    <t>730790664</t>
  </si>
  <si>
    <t>SSIAD ST GENIX SUR GUIERS</t>
  </si>
  <si>
    <t>730013190</t>
  </si>
  <si>
    <t>CIAS COEUR MAURIENNE ARVAN</t>
  </si>
  <si>
    <t>730783776</t>
  </si>
  <si>
    <t>LOGEMENT FOYER BONNE NOUVELLE</t>
  </si>
  <si>
    <t>73248</t>
  </si>
  <si>
    <t>SAINT JEAN DE MAURIENNE</t>
  </si>
  <si>
    <t>730783982</t>
  </si>
  <si>
    <t>EHPAD LA BARTAVELLE</t>
  </si>
  <si>
    <t>730790011</t>
  </si>
  <si>
    <t>SSIAD ST JEAN DE MAURIENNE</t>
  </si>
  <si>
    <t>730784907</t>
  </si>
  <si>
    <t>SSIAD DE CHALLES LES EAUX</t>
  </si>
  <si>
    <t>73249</t>
  </si>
  <si>
    <t>SAINT JEOIRE PRIEURE</t>
  </si>
  <si>
    <t>730004389</t>
  </si>
  <si>
    <t>SSIAD DE MAURIENNE GALIBIER</t>
  </si>
  <si>
    <t>73261</t>
  </si>
  <si>
    <t>SAINT MICHEL DE MAURIENNE</t>
  </si>
  <si>
    <t>730789872</t>
  </si>
  <si>
    <t>CIAS MAURIENNE GALIBIER</t>
  </si>
  <si>
    <t>730789880</t>
  </si>
  <si>
    <t>EHPAD LA PROVALIERE</t>
  </si>
  <si>
    <t>730780558</t>
  </si>
  <si>
    <t>CH MICHEL DUBETTIER</t>
  </si>
  <si>
    <t>730005659</t>
  </si>
  <si>
    <t>SAJ DE SAINT PIERRE D' ALBIGNY</t>
  </si>
  <si>
    <t>73270</t>
  </si>
  <si>
    <t>SAINT PIERRE D ALBIGNY</t>
  </si>
  <si>
    <t>730785433</t>
  </si>
  <si>
    <t>EHPAD DE L'ARCLUSAZ</t>
  </si>
  <si>
    <t>730783909</t>
  </si>
  <si>
    <t>RESIDENCE AUTONOMIE NOTRE FOYER</t>
  </si>
  <si>
    <t>73284</t>
  </si>
  <si>
    <t>SALINS FONTAINE</t>
  </si>
  <si>
    <t>730789690</t>
  </si>
  <si>
    <t>SSIAD DE MOUTIERS</t>
  </si>
  <si>
    <t>730783636</t>
  </si>
  <si>
    <t>EHPAD LE BOIS LAMARTINE</t>
  </si>
  <si>
    <t>73300</t>
  </si>
  <si>
    <t>TRESSERVE</t>
  </si>
  <si>
    <t>730000692</t>
  </si>
  <si>
    <t>EHPAD LA NIVEOLE</t>
  </si>
  <si>
    <t>73303</t>
  </si>
  <si>
    <t>UGINE</t>
  </si>
  <si>
    <t>730783883</t>
  </si>
  <si>
    <t>LOGEMENT FOYER LES GENTIANES</t>
  </si>
  <si>
    <t>730000064</t>
  </si>
  <si>
    <t>MAISON DE RETRAITE DE YENNE</t>
  </si>
  <si>
    <t>730780079</t>
  </si>
  <si>
    <t>EHPAD DE YENNE</t>
  </si>
  <si>
    <t>73330</t>
  </si>
  <si>
    <t>YENNE</t>
  </si>
  <si>
    <t>730784550</t>
  </si>
  <si>
    <t>CIAS YENNE</t>
  </si>
  <si>
    <t>730010626</t>
  </si>
  <si>
    <t>SSIAD DE YENNE</t>
  </si>
  <si>
    <t>730783826</t>
  </si>
  <si>
    <t>LOGEMENT FOYER DE YENNE</t>
  </si>
  <si>
    <t>740000690</t>
  </si>
  <si>
    <t>FEDERATION ADMR DE HAUTE SAVOIE</t>
  </si>
  <si>
    <t>740008966</t>
  </si>
  <si>
    <t>SSIAD FIER ET CHERAN</t>
  </si>
  <si>
    <t>74</t>
  </si>
  <si>
    <t>74002</t>
  </si>
  <si>
    <t>ALBY SUR CHERAN</t>
  </si>
  <si>
    <t>740017629</t>
  </si>
  <si>
    <t>GROUPEMENT PARCOURSS</t>
  </si>
  <si>
    <t>G.C.S.M.S. privé</t>
  </si>
  <si>
    <t>740785399</t>
  </si>
  <si>
    <t>SSIAD ASDAA  AMBILLY</t>
  </si>
  <si>
    <t>74008</t>
  </si>
  <si>
    <t>AMBILLY</t>
  </si>
  <si>
    <t>740788039</t>
  </si>
  <si>
    <t>060021623</t>
  </si>
  <si>
    <t>EMERA ANNECY</t>
  </si>
  <si>
    <t>740010947</t>
  </si>
  <si>
    <t>EHPAD RESIDENCE ADELAIDE</t>
  </si>
  <si>
    <t>74010</t>
  </si>
  <si>
    <t>690796602</t>
  </si>
  <si>
    <t>MUTUALITE FRANCAISE RHONE PAYS SAVOIE</t>
  </si>
  <si>
    <t>740785381</t>
  </si>
  <si>
    <t>SSIAD MUT FRANÇ RHONE PAYS DE SAVOIE</t>
  </si>
  <si>
    <t>740000435</t>
  </si>
  <si>
    <t>FONDATION DU PARMELAN</t>
  </si>
  <si>
    <t>740784681</t>
  </si>
  <si>
    <t>EHPAD FONDATION DU PARMELAN</t>
  </si>
  <si>
    <t>740001748</t>
  </si>
  <si>
    <t>ASSOCIATION DE GESTION LE GRAND CHÊNE</t>
  </si>
  <si>
    <t>740001789</t>
  </si>
  <si>
    <t>EHPAD GRAND CHENE</t>
  </si>
  <si>
    <t>740001623</t>
  </si>
  <si>
    <t>EHPAD LES AIRELLES</t>
  </si>
  <si>
    <t>740009154</t>
  </si>
  <si>
    <t>740011291</t>
  </si>
  <si>
    <t>740011390</t>
  </si>
  <si>
    <t>EHPAD LES PAROUSES</t>
  </si>
  <si>
    <t>740013685</t>
  </si>
  <si>
    <t>SSIAD DU CIAS D'ANNECY</t>
  </si>
  <si>
    <t>740783063</t>
  </si>
  <si>
    <t>RÉSIDENCE AUTONOMIE LES PERVENCHES</t>
  </si>
  <si>
    <t>740784491</t>
  </si>
  <si>
    <t>RÉSIDENCE AUTONOMIE VILLA ROMAINE</t>
  </si>
  <si>
    <t>740784517</t>
  </si>
  <si>
    <t>EHPAD LA PRAIRIE</t>
  </si>
  <si>
    <t>740785779</t>
  </si>
  <si>
    <t>FOYER SOLEIL</t>
  </si>
  <si>
    <t>740788179</t>
  </si>
  <si>
    <t>RÉSIDENCE AUTONOMIE LA COUR</t>
  </si>
  <si>
    <t>740017488</t>
  </si>
  <si>
    <t>EHPAD LE PRE FORNET</t>
  </si>
  <si>
    <t>740003769</t>
  </si>
  <si>
    <t>740781133</t>
  </si>
  <si>
    <t>CH ANNECY GENEVOIS</t>
  </si>
  <si>
    <t>740786389</t>
  </si>
  <si>
    <t>EHPAD ST FRANCOIS DE SALES (CHANGE)</t>
  </si>
  <si>
    <t>740787791</t>
  </si>
  <si>
    <t>UNION DES MUTUELLES DE FRANCE MT-BLANC</t>
  </si>
  <si>
    <t>740009451</t>
  </si>
  <si>
    <t>SSIAD DE MEYTHET UMFMB</t>
  </si>
  <si>
    <t>740785498</t>
  </si>
  <si>
    <t>CCAS ANNEMASSE</t>
  </si>
  <si>
    <t>740784475</t>
  </si>
  <si>
    <t>RÉSIDENCE AUTONOMIE L'EAU VIVE</t>
  </si>
  <si>
    <t>74012</t>
  </si>
  <si>
    <t>ANNEMASSE</t>
  </si>
  <si>
    <t>740789474</t>
  </si>
  <si>
    <t>SSIAD GROS CHENE/PARMELAN/SALEVE</t>
  </si>
  <si>
    <t>74019</t>
  </si>
  <si>
    <t>ARGONAY</t>
  </si>
  <si>
    <t>740010921</t>
  </si>
  <si>
    <t>EHPAD LE BARIOZ</t>
  </si>
  <si>
    <t>740789128</t>
  </si>
  <si>
    <t>SSIAD ADMR CHABLAIS EST</t>
  </si>
  <si>
    <t>74033</t>
  </si>
  <si>
    <t>BERNEX</t>
  </si>
  <si>
    <t>740008875</t>
  </si>
  <si>
    <t>SSIAD DES DRANSES</t>
  </si>
  <si>
    <t>74034</t>
  </si>
  <si>
    <t>LE BIOT</t>
  </si>
  <si>
    <t>74042</t>
  </si>
  <si>
    <t>740011366</t>
  </si>
  <si>
    <t>ET. PUBLIC INTERCOMMUNAL BAS CHABLAIS</t>
  </si>
  <si>
    <t>740789409</t>
  </si>
  <si>
    <t>EHPAD LA ROSELIERE</t>
  </si>
  <si>
    <t>74043</t>
  </si>
  <si>
    <t>BONS EN CHABLAIS</t>
  </si>
  <si>
    <t>690019419</t>
  </si>
  <si>
    <t>ASSOCIATION ODELIA</t>
  </si>
  <si>
    <t>740008032</t>
  </si>
  <si>
    <t>EHPAD VERGER DES COUDRY</t>
  </si>
  <si>
    <t>74053</t>
  </si>
  <si>
    <t>CERVENS</t>
  </si>
  <si>
    <t>740001839</t>
  </si>
  <si>
    <t>CHI DES HOPITAUX DU PAYS DU MONT BLANC</t>
  </si>
  <si>
    <t>740788013</t>
  </si>
  <si>
    <t>EHPAD HELENE COUTTET (HPMB)</t>
  </si>
  <si>
    <t>74056</t>
  </si>
  <si>
    <t>CHAMONIX MONT BLANC</t>
  </si>
  <si>
    <t>740010970</t>
  </si>
  <si>
    <t>EHPAD CLAUDINE ECHERNIER</t>
  </si>
  <si>
    <t>74067</t>
  </si>
  <si>
    <t>CHAVANOD</t>
  </si>
  <si>
    <t>740000377</t>
  </si>
  <si>
    <t>EHPAD LES COULEURS DU LAC</t>
  </si>
  <si>
    <t>740789524</t>
  </si>
  <si>
    <t>EHPAD CHANTE MERLE</t>
  </si>
  <si>
    <t>74072</t>
  </si>
  <si>
    <t>CHEVALINE</t>
  </si>
  <si>
    <t>740018007</t>
  </si>
  <si>
    <t>E.P. COMMUNAL BEATRIX DE FAUCIGNY</t>
  </si>
  <si>
    <t>740009360</t>
  </si>
  <si>
    <t>EHPAD BEATRIX DE FAUCIGNY</t>
  </si>
  <si>
    <t>74081</t>
  </si>
  <si>
    <t>CLUSES</t>
  </si>
  <si>
    <t>740784426</t>
  </si>
  <si>
    <t>RÉSIDENCE AUTONOMIE SANS SOUCI</t>
  </si>
  <si>
    <t>74082</t>
  </si>
  <si>
    <t>740000591</t>
  </si>
  <si>
    <t>EHPAD SALEVE - GLIERES</t>
  </si>
  <si>
    <t>740785225</t>
  </si>
  <si>
    <t>EHPAD DU SALEVE</t>
  </si>
  <si>
    <t>74096</t>
  </si>
  <si>
    <t>CRUSEILLES</t>
  </si>
  <si>
    <t>740000773</t>
  </si>
  <si>
    <t>LE FOYER DU LEMAN</t>
  </si>
  <si>
    <t>740786496</t>
  </si>
  <si>
    <t>RÉSIDENCE AUTONOMIE LE LEMAN</t>
  </si>
  <si>
    <t>74105</t>
  </si>
  <si>
    <t>DOUVAINE</t>
  </si>
  <si>
    <t>740010558</t>
  </si>
  <si>
    <t>SSIAD DE DOUVAINE  UMFMB</t>
  </si>
  <si>
    <t>740013784</t>
  </si>
  <si>
    <t>RESIDENCE DES SOURCES</t>
  </si>
  <si>
    <t>740013354</t>
  </si>
  <si>
    <t>EHPAD RESIDENCE DES SOURCES</t>
  </si>
  <si>
    <t>74119</t>
  </si>
  <si>
    <t>EVIAN LES BAINS</t>
  </si>
  <si>
    <t>740785548</t>
  </si>
  <si>
    <t>CCAS EVIAN LES BAINS</t>
  </si>
  <si>
    <t>740784400</t>
  </si>
  <si>
    <t>RÉSIDENCE AUTONOMIE CLAIR HORIZON</t>
  </si>
  <si>
    <t>740011671</t>
  </si>
  <si>
    <t>EHPAD LES VERDANNES</t>
  </si>
  <si>
    <t>740781489</t>
  </si>
  <si>
    <t>EHPAD ALFRED BLANC</t>
  </si>
  <si>
    <t>74123</t>
  </si>
  <si>
    <t>FAVERGES SEYTHENEX</t>
  </si>
  <si>
    <t>740008933</t>
  </si>
  <si>
    <t>SSIAD TOUR DU LAC D'ANNECY</t>
  </si>
  <si>
    <t>740787726</t>
  </si>
  <si>
    <t>CIAS USSES ET RHONE</t>
  </si>
  <si>
    <t>740784392</t>
  </si>
  <si>
    <t>EHPAD VAL DES USSES</t>
  </si>
  <si>
    <t>74131</t>
  </si>
  <si>
    <t>FRANGY</t>
  </si>
  <si>
    <t>740790084</t>
  </si>
  <si>
    <t>CIAS ANNEMASSE AGGLO</t>
  </si>
  <si>
    <t>740010954</t>
  </si>
  <si>
    <t>EHPAD KAMOURASKA</t>
  </si>
  <si>
    <t>74133</t>
  </si>
  <si>
    <t>GAILLARD</t>
  </si>
  <si>
    <t>740790191</t>
  </si>
  <si>
    <t>EHPAD DES GLIERES</t>
  </si>
  <si>
    <t>74137</t>
  </si>
  <si>
    <t>GROISY</t>
  </si>
  <si>
    <t>740790233</t>
  </si>
  <si>
    <t>CCAS GRUFFY</t>
  </si>
  <si>
    <t>740790241</t>
  </si>
  <si>
    <t>EHPAD PIERRE PAILLET</t>
  </si>
  <si>
    <t>74138</t>
  </si>
  <si>
    <t>GRUFFY</t>
  </si>
  <si>
    <t>740008016</t>
  </si>
  <si>
    <t>ASSOCIATION LA CLAIRIERE</t>
  </si>
  <si>
    <t>740008024</t>
  </si>
  <si>
    <t>M.A.R.P.A. " LA CLAIRIERE"</t>
  </si>
  <si>
    <t>74139</t>
  </si>
  <si>
    <t>HABERE LULLIN</t>
  </si>
  <si>
    <t>740017512</t>
  </si>
  <si>
    <t>RESIDENCE AUTONOMIE VALLON DES VOUAS</t>
  </si>
  <si>
    <t>74157</t>
  </si>
  <si>
    <t>LYAUD</t>
  </si>
  <si>
    <t>740790118</t>
  </si>
  <si>
    <t>EHPAD CYCLAMENS</t>
  </si>
  <si>
    <t>74159</t>
  </si>
  <si>
    <t>MAGLAND</t>
  </si>
  <si>
    <t>740011887</t>
  </si>
  <si>
    <t>SAS LE CLOS CASAI</t>
  </si>
  <si>
    <t>740011283</t>
  </si>
  <si>
    <t>EHPAD LE CLOS CASAI</t>
  </si>
  <si>
    <t>74164</t>
  </si>
  <si>
    <t>MARIGNIER</t>
  </si>
  <si>
    <t>740788757</t>
  </si>
  <si>
    <t>EHPAD RESIDENCE LA ROSE DES VENTS</t>
  </si>
  <si>
    <t>74169</t>
  </si>
  <si>
    <t>MARNAZ</t>
  </si>
  <si>
    <t>740000385</t>
  </si>
  <si>
    <t>MAISON DE RETRAITE MEGEVE</t>
  </si>
  <si>
    <t>740781497</t>
  </si>
  <si>
    <t>EHPAD MONTS ARGENTES</t>
  </si>
  <si>
    <t>74173</t>
  </si>
  <si>
    <t>MEGEVE</t>
  </si>
  <si>
    <t>740785613</t>
  </si>
  <si>
    <t>CCAS PASSY</t>
  </si>
  <si>
    <t>740784418</t>
  </si>
  <si>
    <t>RÉSIDENCE AUTONOMIE LE PASSY FLORE</t>
  </si>
  <si>
    <t>74208</t>
  </si>
  <si>
    <t>PASSY</t>
  </si>
  <si>
    <t>750059636</t>
  </si>
  <si>
    <t>SA GROUPE KORIAN</t>
  </si>
  <si>
    <t>740789003</t>
  </si>
  <si>
    <t>EHPAD KORIAN LES MYRTILLES</t>
  </si>
  <si>
    <t>740003918</t>
  </si>
  <si>
    <t>EHPAD LES ANCOLIES</t>
  </si>
  <si>
    <t>74213</t>
  </si>
  <si>
    <t>POISY</t>
  </si>
  <si>
    <t>740013693</t>
  </si>
  <si>
    <t>QUINTAL</t>
  </si>
  <si>
    <t>740011275</t>
  </si>
  <si>
    <t>EHPAD LE JARDIN DES GENTIANES</t>
  </si>
  <si>
    <t>74219</t>
  </si>
  <si>
    <t>740781893</t>
  </si>
  <si>
    <t>CH DE REIGNIER</t>
  </si>
  <si>
    <t>740789375</t>
  </si>
  <si>
    <t>EHPAD REIGNIER</t>
  </si>
  <si>
    <t>74220</t>
  </si>
  <si>
    <t>REIGNIER ESERY</t>
  </si>
  <si>
    <t>740781182</t>
  </si>
  <si>
    <t>CH ANDREVETAN</t>
  </si>
  <si>
    <t>740785928</t>
  </si>
  <si>
    <t>SSIAD ANDREVETAN</t>
  </si>
  <si>
    <t>74224</t>
  </si>
  <si>
    <t>LA ROCHE SUR FORON</t>
  </si>
  <si>
    <t>740787536</t>
  </si>
  <si>
    <t>EHPAD HOPITAL ANDREVETAN</t>
  </si>
  <si>
    <t>740785571</t>
  </si>
  <si>
    <t>CCAS LA ROCHE SUR FORON</t>
  </si>
  <si>
    <t>740784384</t>
  </si>
  <si>
    <t>LOGEMENT FOYER LES ROCAILLES DU VERGER</t>
  </si>
  <si>
    <t>740781208</t>
  </si>
  <si>
    <t>CH GABRIEL DEPLANTE</t>
  </si>
  <si>
    <t>740012133</t>
  </si>
  <si>
    <t>74225</t>
  </si>
  <si>
    <t>RUMILLY</t>
  </si>
  <si>
    <t>740013172</t>
  </si>
  <si>
    <t>EHPAD LES COQUELICOTS</t>
  </si>
  <si>
    <t>740788021</t>
  </si>
  <si>
    <t>EHPAD BAUFORT</t>
  </si>
  <si>
    <t>750065021</t>
  </si>
  <si>
    <t>ASSOCIATION MONESTIER</t>
  </si>
  <si>
    <t>740010939</t>
  </si>
  <si>
    <t>EHPAD LE VAL MONTJOIE</t>
  </si>
  <si>
    <t>74236</t>
  </si>
  <si>
    <t>SAINT GERVAIS LES BAINS</t>
  </si>
  <si>
    <t>780825790</t>
  </si>
  <si>
    <t>740016001</t>
  </si>
  <si>
    <t>LES MYRIAMS</t>
  </si>
  <si>
    <t>740014907</t>
  </si>
  <si>
    <t>EHPAD DU HAUT CHABLAIS</t>
  </si>
  <si>
    <t>740009121</t>
  </si>
  <si>
    <t>EHPAD DU HAUT CHABLAIS/ST JEAN D'AULPS</t>
  </si>
  <si>
    <t>74238</t>
  </si>
  <si>
    <t>SAINT JEAN D AULPS</t>
  </si>
  <si>
    <t>740790100</t>
  </si>
  <si>
    <t>EHPAD PROVENCHE</t>
  </si>
  <si>
    <t>74242</t>
  </si>
  <si>
    <t>SAINT JORIOZ</t>
  </si>
  <si>
    <t>740010855</t>
  </si>
  <si>
    <t>ASSOCIATION BOUFFEES D'AIR</t>
  </si>
  <si>
    <t>740010863</t>
  </si>
  <si>
    <t>ACCUEIL DE JOUR BOUFFÉES D'AIR</t>
  </si>
  <si>
    <t>740785407</t>
  </si>
  <si>
    <t>SSIAD ACOMESPA</t>
  </si>
  <si>
    <t>74243</t>
  </si>
  <si>
    <t>SAINT JULIEN EN GENEVOIS</t>
  </si>
  <si>
    <t>740785118</t>
  </si>
  <si>
    <t>EHPAD BAUDELAIRE - CHANGE</t>
  </si>
  <si>
    <t>740010848</t>
  </si>
  <si>
    <t>EPA VIVRE ENSEMBLE</t>
  </si>
  <si>
    <t>740789417</t>
  </si>
  <si>
    <t>EHPAD VIVRE ENSEMBLE</t>
  </si>
  <si>
    <t>74250</t>
  </si>
  <si>
    <t>SAINT PIERRE EN FAUCIGNY</t>
  </si>
  <si>
    <t>740789458</t>
  </si>
  <si>
    <t>SSIAD HAUTE VALLEE DE L'ARVE</t>
  </si>
  <si>
    <t>74256</t>
  </si>
  <si>
    <t>SALLANCHES</t>
  </si>
  <si>
    <t>740787544</t>
  </si>
  <si>
    <t>EHPAD  AIRELLES (HPMB)</t>
  </si>
  <si>
    <t>740008362</t>
  </si>
  <si>
    <t>FOYER DU MONT-BLANC</t>
  </si>
  <si>
    <t>740008164</t>
  </si>
  <si>
    <t>LOGEMENT FOYER DU MONT-BLANC</t>
  </si>
  <si>
    <t>740011788</t>
  </si>
  <si>
    <t>EHPAD LES PRAZ DE L'ARVE</t>
  </si>
  <si>
    <t>720017813</t>
  </si>
  <si>
    <t>LES SERENIALES</t>
  </si>
  <si>
    <t>740011754</t>
  </si>
  <si>
    <t>LE DOMAINE DES EDELWEISS</t>
  </si>
  <si>
    <t>74264</t>
  </si>
  <si>
    <t>SCIONZIER</t>
  </si>
  <si>
    <t>740000724</t>
  </si>
  <si>
    <t>SPAD</t>
  </si>
  <si>
    <t>740785936</t>
  </si>
  <si>
    <t>SSIAD DU FAUCIGNY</t>
  </si>
  <si>
    <t>740790308</t>
  </si>
  <si>
    <t>CCAS DE SEYSSEL</t>
  </si>
  <si>
    <t>740790316</t>
  </si>
  <si>
    <t>EHPAD JARDINS DE L'ILE</t>
  </si>
  <si>
    <t>74269</t>
  </si>
  <si>
    <t>SEYSSEL</t>
  </si>
  <si>
    <t>740013339</t>
  </si>
  <si>
    <t>EHPAD LE BOSQUET DE LA MANDALLAZ</t>
  </si>
  <si>
    <t>74272</t>
  </si>
  <si>
    <t>SILLINGY</t>
  </si>
  <si>
    <t>740000393</t>
  </si>
  <si>
    <t>MAISON DE RETRAITE TANINGES</t>
  </si>
  <si>
    <t>740781513</t>
  </si>
  <si>
    <t>EHPAD GRANGE</t>
  </si>
  <si>
    <t>74276</t>
  </si>
  <si>
    <t>TANINGES</t>
  </si>
  <si>
    <t>740000310</t>
  </si>
  <si>
    <t>MAISON DE RETRAITE THONES</t>
  </si>
  <si>
    <t>740781232</t>
  </si>
  <si>
    <t>EHPAD LE CHANT DU FIER</t>
  </si>
  <si>
    <t>74280</t>
  </si>
  <si>
    <t>THONES</t>
  </si>
  <si>
    <t>740008925</t>
  </si>
  <si>
    <t>SSIAD TOURNETTE ARAVIS</t>
  </si>
  <si>
    <t>130787005</t>
  </si>
  <si>
    <t>ASSOCIATION DES FOYERS DE PROVINCE</t>
  </si>
  <si>
    <t>740789789</t>
  </si>
  <si>
    <t>EHPAD L'ERMITAGE</t>
  </si>
  <si>
    <t>74281</t>
  </si>
  <si>
    <t>250000981</t>
  </si>
  <si>
    <t>ASSOCIATION MAISONS JEANNE ANTIDE</t>
  </si>
  <si>
    <t>740789060</t>
  </si>
  <si>
    <t>EHPAD BALCONS DU LAC</t>
  </si>
  <si>
    <t>740785415</t>
  </si>
  <si>
    <t>EHPAD RESIDENCE DU LEMAN</t>
  </si>
  <si>
    <t>740000849</t>
  </si>
  <si>
    <t>ASSOCIATION DE SOINS A DOMICILE</t>
  </si>
  <si>
    <t>740787056</t>
  </si>
  <si>
    <t>SSIAD ASD DE THONON-LES-BAINS</t>
  </si>
  <si>
    <t>740013883</t>
  </si>
  <si>
    <t>SAS LES MAISONNEES DE THONON</t>
  </si>
  <si>
    <t>740011408</t>
  </si>
  <si>
    <t>EHPAD MAISONNEE LE VAL FLEURI</t>
  </si>
  <si>
    <t>740015466</t>
  </si>
  <si>
    <t>EHPA MAISONNEE LE VAL FLEURI</t>
  </si>
  <si>
    <t>740785662</t>
  </si>
  <si>
    <t>CCAS THONON LES BAINS</t>
  </si>
  <si>
    <t>740784459</t>
  </si>
  <si>
    <t>RÉSIDENCE AUTONOMIE LES URSULES</t>
  </si>
  <si>
    <t>740789656</t>
  </si>
  <si>
    <t>EHPAD LA PRAIRIE THONON</t>
  </si>
  <si>
    <t>740003868</t>
  </si>
  <si>
    <t>EHPAD KORIAN L'ESCONDA</t>
  </si>
  <si>
    <t>740781190</t>
  </si>
  <si>
    <t>CH DUFRESNE SOMMEILLER</t>
  </si>
  <si>
    <t>740788104</t>
  </si>
  <si>
    <t>EHPAD CH DUFRESNE SOMMEILLER LA TOUR</t>
  </si>
  <si>
    <t>74284</t>
  </si>
  <si>
    <t>LA TOUR</t>
  </si>
  <si>
    <t>740009311</t>
  </si>
  <si>
    <t>EHPAD DU HAUT CHABLAIS / VACHERESSE</t>
  </si>
  <si>
    <t>74286</t>
  </si>
  <si>
    <t>VACHERESSE</t>
  </si>
  <si>
    <t>740009113</t>
  </si>
  <si>
    <t>EHPAD LES ERABLES</t>
  </si>
  <si>
    <t>74293</t>
  </si>
  <si>
    <t>VEIGY FONCENEX</t>
  </si>
  <si>
    <t>740790092</t>
  </si>
  <si>
    <t>EHPAD LES GENTIANES</t>
  </si>
  <si>
    <t>74298</t>
  </si>
  <si>
    <t>VETRAZ MONTHOUX</t>
  </si>
  <si>
    <t>740001219</t>
  </si>
  <si>
    <t>MAISON DE RETRAITE DE VEYRIER</t>
  </si>
  <si>
    <t>740789425</t>
  </si>
  <si>
    <t>EHPAD PAUL IDIER</t>
  </si>
  <si>
    <t>74299</t>
  </si>
  <si>
    <t>VEYRIER DU LAC</t>
  </si>
  <si>
    <t>740010988</t>
  </si>
  <si>
    <t>VILLE-LA-GRAND MONT-BLANC</t>
  </si>
  <si>
    <t>740010996</t>
  </si>
  <si>
    <t>EHPAD LES JARDINS DU MONT-BLANC</t>
  </si>
  <si>
    <t>74305</t>
  </si>
  <si>
    <t>VILLE LA GRAND</t>
  </si>
  <si>
    <t>740790217</t>
  </si>
  <si>
    <t>CCAS VIRY</t>
  </si>
  <si>
    <t>740790225</t>
  </si>
  <si>
    <t>EHPAD LES OMBELLES</t>
  </si>
  <si>
    <t>74309</t>
  </si>
  <si>
    <t>VIRY</t>
  </si>
  <si>
    <t>740789698</t>
  </si>
  <si>
    <t>SSIAD LE GIFFRE</t>
  </si>
  <si>
    <t>74311</t>
  </si>
  <si>
    <t>VIUZ EN SALLAZ</t>
  </si>
  <si>
    <t>740011564</t>
  </si>
  <si>
    <t>ACCUEIL DE JOUR LE JARDIN D'HIVER</t>
  </si>
  <si>
    <t>74312</t>
  </si>
  <si>
    <t>VOUGY</t>
  </si>
  <si>
    <t>Base de données des établissement  de l'action de prévention dépression</t>
  </si>
  <si>
    <t>Dépression</t>
  </si>
  <si>
    <t>Nb de bénéficiaires total</t>
  </si>
  <si>
    <t>Intitulé action</t>
  </si>
  <si>
    <t>Capacité totale (hébergement permanent)</t>
  </si>
  <si>
    <t xml:space="preserve">N° département </t>
  </si>
  <si>
    <t xml:space="preserve">N°FINESS ET </t>
  </si>
  <si>
    <t xml:space="preserve">Nom commune </t>
  </si>
  <si>
    <t>Catégorie (EHPAD ou Autre)</t>
  </si>
  <si>
    <t>Etablissement 11</t>
  </si>
  <si>
    <t>Etablissement 12</t>
  </si>
  <si>
    <t>Etablissement 13</t>
  </si>
  <si>
    <t>Etablissement 14</t>
  </si>
  <si>
    <t>Etablissement 15</t>
  </si>
  <si>
    <t>Etablissement 16</t>
  </si>
  <si>
    <t>Etablissement 17</t>
  </si>
  <si>
    <t>Nb d'établissements ayant organisé des réunions de coordination des intervenants en interne ?</t>
  </si>
  <si>
    <t>Nb d'établissements ayant participé à des réunions de pilotage avec le porteur de projet</t>
  </si>
  <si>
    <t>Saint-Laurent-sur-Saône</t>
  </si>
  <si>
    <t>Meximieux</t>
  </si>
  <si>
    <t>Pont-d'Ain</t>
  </si>
  <si>
    <t>Reyrieux</t>
  </si>
  <si>
    <t>Villars-les-Dombes</t>
  </si>
  <si>
    <t>Jasseron</t>
  </si>
  <si>
    <t>Belley</t>
  </si>
  <si>
    <t>Chantelle</t>
  </si>
  <si>
    <t>Montoldre</t>
  </si>
  <si>
    <t>Cosne-d'Allier</t>
  </si>
  <si>
    <t>Lapalisse</t>
  </si>
  <si>
    <t>Saint-Gérand-le-Puy</t>
  </si>
  <si>
    <t>Les Vans</t>
  </si>
  <si>
    <t>Alboussière</t>
  </si>
  <si>
    <t>Guilherand-Granges</t>
  </si>
  <si>
    <t>Arpajon-sur-Cère</t>
  </si>
  <si>
    <t>Condat</t>
  </si>
  <si>
    <t>Valence</t>
  </si>
  <si>
    <t>Montélimar</t>
  </si>
  <si>
    <t>Crest</t>
  </si>
  <si>
    <t>Bourg-de-Péage</t>
  </si>
  <si>
    <t>Romans-sur-Isère</t>
  </si>
  <si>
    <t>Saint-Jean-de-Bournay</t>
  </si>
  <si>
    <t>Grenoble</t>
  </si>
  <si>
    <t>La Tronche</t>
  </si>
  <si>
    <t>Saint-Geoire-en-Valdaine</t>
  </si>
  <si>
    <t>Renaison</t>
  </si>
  <si>
    <t>La Talaudière</t>
  </si>
  <si>
    <t>La Ricamarie</t>
  </si>
  <si>
    <t>Montbrison</t>
  </si>
  <si>
    <t>Feurs</t>
  </si>
  <si>
    <t>Andrézieux-Bouthéon</t>
  </si>
  <si>
    <t>Saint-Just-Saint-Rambert</t>
  </si>
  <si>
    <t>Saint-Étienne</t>
  </si>
  <si>
    <t>Craponne-sur-Arzon</t>
  </si>
  <si>
    <t>Le Monastier-sur-Gazeille</t>
  </si>
  <si>
    <t>Le Puy-en-Velay</t>
  </si>
  <si>
    <t>Yssingeaux</t>
  </si>
  <si>
    <t>Job</t>
  </si>
  <si>
    <t>Saint-Gervais-d'Auvergne</t>
  </si>
  <si>
    <t>Saint-Germain-Lembron</t>
  </si>
  <si>
    <t>Couzon-au-Mont-d'Or</t>
  </si>
  <si>
    <t>Villefranche-sur-Saône</t>
  </si>
  <si>
    <t>Lyon 6e Arrondissement</t>
  </si>
  <si>
    <t>Marcy-l'Étoile</t>
  </si>
  <si>
    <t>Beaujeu</t>
  </si>
  <si>
    <t>Chassieu</t>
  </si>
  <si>
    <t>Amplepuis</t>
  </si>
  <si>
    <t>Caluire-et-Cuire</t>
  </si>
  <si>
    <t>Les Échelles</t>
  </si>
  <si>
    <t>Ugine</t>
  </si>
  <si>
    <t>Le Châtelard</t>
  </si>
  <si>
    <t>La Tour</t>
  </si>
  <si>
    <t>Thônes</t>
  </si>
  <si>
    <t>La Roche-sur-Foron</t>
  </si>
  <si>
    <t>Marignier</t>
  </si>
  <si>
    <t>Collonges-sous-Salève</t>
  </si>
  <si>
    <t>Scionzier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</si>
</sst>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
  </numFmts>
  <fonts count="22" x14ac:knownFonts="1">
    <font>
      <sz val="11"/>
      <color theme="1"/>
      <name val="Calibri"/>
      <family val="2"/>
      <scheme val="minor"/>
    </font>
    <font>
      <b/>
      <sz val="11"/>
      <color theme="1"/>
      <name val="Calibri"/>
      <family val="2"/>
      <scheme val="minor"/>
    </font>
    <font>
      <sz val="10"/>
      <color theme="1"/>
      <name val="Calibri"/>
      <family val="2"/>
      <scheme val="minor"/>
    </font>
    <font>
      <sz val="10"/>
      <color rgb="FF000000"/>
      <name val="Calibri"/>
      <family val="2"/>
      <scheme val="minor"/>
    </font>
    <font>
      <sz val="11"/>
      <name val="Calibri"/>
      <family val="2"/>
      <scheme val="minor"/>
    </font>
    <font>
      <b/>
      <sz val="14"/>
      <color rgb="FF333333"/>
      <name val="Arial"/>
      <family val="2"/>
    </font>
    <font>
      <b/>
      <sz val="11"/>
      <name val="Calibri"/>
      <family val="2"/>
      <scheme val="minor"/>
    </font>
    <font>
      <b/>
      <u/>
      <sz val="11"/>
      <color rgb="FFFF0000"/>
      <name val="Calibri"/>
      <family val="2"/>
      <scheme val="minor"/>
    </font>
    <font>
      <sz val="11"/>
      <color theme="1"/>
      <name val="Calibri"/>
      <family val="2"/>
      <scheme val="minor"/>
    </font>
    <font>
      <b/>
      <sz val="11"/>
      <color theme="0"/>
      <name val="Calibri"/>
      <family val="2"/>
      <scheme val="minor"/>
    </font>
    <font>
      <sz val="10.5"/>
      <color theme="1"/>
      <name val="Calibri"/>
      <family val="2"/>
      <scheme val="minor"/>
    </font>
    <font>
      <b/>
      <sz val="10"/>
      <color theme="1"/>
      <name val="Calibri"/>
      <family val="2"/>
      <scheme val="minor"/>
    </font>
    <font>
      <b/>
      <sz val="12"/>
      <color theme="0"/>
      <name val="Calibri"/>
      <family val="2"/>
      <scheme val="minor"/>
    </font>
    <font>
      <sz val="11"/>
      <color rgb="FF000000"/>
      <name val="Calibri"/>
      <family val="2"/>
      <scheme val="minor"/>
    </font>
    <font>
      <sz val="11"/>
      <color rgb="FFFF0000"/>
      <name val="Calibri"/>
      <family val="2"/>
      <scheme val="minor"/>
    </font>
    <font>
      <b/>
      <sz val="12"/>
      <color theme="1"/>
      <name val="Calibri"/>
      <family val="2"/>
      <scheme val="minor"/>
    </font>
    <font>
      <i/>
      <sz val="11"/>
      <color theme="8"/>
      <name val="Calibri"/>
      <family val="2"/>
      <scheme val="minor"/>
    </font>
    <font>
      <b/>
      <sz val="11"/>
      <color rgb="FFFF0000"/>
      <name val="Calibri"/>
      <family val="2"/>
      <scheme val="minor"/>
    </font>
    <font>
      <b/>
      <u/>
      <sz val="12"/>
      <color theme="0"/>
      <name val="Calibri"/>
      <family val="2"/>
      <scheme val="minor"/>
    </font>
    <font>
      <b/>
      <sz val="20"/>
      <color theme="1"/>
      <name val="Calibri"/>
      <family val="2"/>
      <scheme val="minor"/>
    </font>
    <font>
      <i/>
      <sz val="11"/>
      <color theme="1"/>
      <name val="Calibri"/>
      <family val="2"/>
      <scheme val="minor"/>
    </font>
    <font>
      <sz val="9"/>
      <color rgb="FF000000"/>
      <name val="Tahoma"/>
      <family val="2"/>
    </font>
  </fonts>
  <fills count="3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gray125">
        <fgColor theme="9" tint="-0.24994659260841701"/>
        <bgColor theme="7" tint="0.79998168889431442"/>
      </patternFill>
    </fill>
    <fill>
      <patternFill patternType="solid">
        <fgColor theme="4" tint="-0.249977111117893"/>
        <bgColor indexed="64"/>
      </patternFill>
    </fill>
    <fill>
      <patternFill patternType="solid">
        <fgColor theme="6" tint="0.39997558519241921"/>
        <bgColor indexed="64"/>
      </patternFill>
    </fill>
    <fill>
      <patternFill patternType="solid">
        <fgColor theme="5"/>
        <bgColor theme="5"/>
      </patternFill>
    </fill>
    <fill>
      <patternFill patternType="solid">
        <fgColor theme="0" tint="-0.14999847407452621"/>
        <bgColor theme="0" tint="-0.14999847407452621"/>
      </patternFill>
    </fill>
    <fill>
      <patternFill patternType="solid">
        <fgColor theme="4" tint="-0.249977111117893"/>
        <bgColor theme="5"/>
      </patternFill>
    </fill>
    <fill>
      <patternFill patternType="solid">
        <fgColor theme="9"/>
        <bgColor theme="5"/>
      </patternFill>
    </fill>
    <fill>
      <patternFill patternType="solid">
        <fgColor rgb="FF002060"/>
        <bgColor indexed="64"/>
      </patternFill>
    </fill>
    <fill>
      <patternFill patternType="solid">
        <fgColor theme="7" tint="0.39997558519241921"/>
        <bgColor indexed="64"/>
      </patternFill>
    </fill>
    <fill>
      <patternFill patternType="solid">
        <fgColor theme="7" tint="-0.249977111117893"/>
        <bgColor indexed="64"/>
      </patternFill>
    </fill>
    <fill>
      <patternFill patternType="gray0625">
        <fgColor theme="5"/>
      </patternFill>
    </fill>
    <fill>
      <patternFill patternType="solid">
        <fgColor theme="5"/>
        <bgColor theme="0" tint="-0.14999847407452621"/>
      </patternFill>
    </fill>
    <fill>
      <patternFill patternType="gray0625">
        <fgColor theme="8" tint="-0.24994659260841701"/>
        <bgColor theme="4" tint="0.79995117038483843"/>
      </patternFill>
    </fill>
    <fill>
      <patternFill patternType="solid">
        <fgColor theme="9"/>
        <bgColor theme="9"/>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theme="0" tint="-4.9989318521683403E-2"/>
        <bgColor indexed="64"/>
      </patternFill>
    </fill>
    <fill>
      <patternFill patternType="solid">
        <fgColor theme="4" tint="0.59999389629810485"/>
        <bgColor indexed="64"/>
      </patternFill>
    </fill>
    <fill>
      <patternFill patternType="gray125">
        <bgColor theme="0" tint="-0.14999847407452621"/>
      </patternFill>
    </fill>
    <fill>
      <patternFill patternType="solid">
        <fgColor theme="3" tint="0.59999389629810485"/>
        <bgColor indexed="64"/>
      </patternFill>
    </fill>
    <fill>
      <patternFill patternType="solid">
        <fgColor theme="7"/>
        <bgColor indexed="64"/>
      </patternFill>
    </fill>
    <fill>
      <patternFill patternType="solid">
        <fgColor rgb="FFFFFFFF"/>
        <bgColor rgb="FFFFFFFF"/>
      </patternFill>
    </fill>
    <fill>
      <patternFill patternType="solid">
        <fgColor rgb="FFD3D3D3"/>
        <bgColor rgb="FFD3D3D3"/>
      </patternFill>
    </fill>
  </fills>
  <borders count="34">
    <border>
      <left/>
      <right/>
      <top/>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bottom/>
      <diagonal/>
    </border>
    <border>
      <left/>
      <right/>
      <top/>
      <bottom style="medium">
        <color theme="1"/>
      </bottom>
      <diagonal/>
    </border>
    <border>
      <left/>
      <right/>
      <top style="medium">
        <color theme="1"/>
      </top>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theme="9" tint="-0.499984740745262"/>
      </right>
      <top/>
      <bottom/>
      <diagonal/>
    </border>
    <border>
      <left style="thin">
        <color theme="9" tint="-0.499984740745262"/>
      </left>
      <right style="thin">
        <color theme="9" tint="-0.499984740745262"/>
      </right>
      <top/>
      <bottom/>
      <diagonal/>
    </border>
    <border>
      <left style="thin">
        <color theme="9" tint="-0.499984740745262"/>
      </left>
      <right style="thin">
        <color theme="9" tint="-0.499984740745262"/>
      </right>
      <top/>
      <bottom style="thin">
        <color theme="9" tint="-0.499984740745262"/>
      </bottom>
      <diagonal/>
    </border>
    <border>
      <left style="thin">
        <color theme="9" tint="-0.499984740745262"/>
      </left>
      <right style="thin">
        <color theme="9" tint="-0.499984740745262"/>
      </right>
      <top style="thin">
        <color theme="9" tint="-0.499984740745262"/>
      </top>
      <bottom/>
      <diagonal/>
    </border>
    <border>
      <left style="thin">
        <color theme="9" tint="-0.499984740745262"/>
      </left>
      <right style="thin">
        <color theme="9" tint="-0.499984740745262"/>
      </right>
      <top style="thin">
        <color theme="9" tint="-0.499984740745262"/>
      </top>
      <bottom style="thin">
        <color theme="9" tint="-0.499984740745262"/>
      </bottom>
      <diagonal/>
    </border>
    <border>
      <left style="thin">
        <color rgb="FFD3D3D3"/>
      </left>
      <right style="thin">
        <color rgb="FFD3D3D3"/>
      </right>
      <top style="thin">
        <color rgb="FFD3D3D3"/>
      </top>
      <bottom style="thin">
        <color rgb="FFD3D3D3"/>
      </bottom>
      <diagonal/>
    </border>
  </borders>
  <cellStyleXfs count="3">
    <xf numFmtId="0" fontId="0" fillId="0" borderId="0"/>
    <xf numFmtId="9" fontId="8" fillId="0" borderId="0" applyFont="0" applyFill="0" applyBorder="0" applyAlignment="0" applyProtection="0"/>
    <xf numFmtId="0" fontId="13" fillId="0" borderId="0"/>
  </cellStyleXfs>
  <cellXfs count="222">
    <xf numFmtId="0" fontId="0" fillId="0" borderId="0" xfId="0"/>
    <xf numFmtId="0" fontId="0" fillId="0" borderId="0" xfId="0" applyFill="1"/>
    <xf numFmtId="0" fontId="2" fillId="2" borderId="0" xfId="0" applyFont="1" applyFill="1" applyBorder="1" applyAlignment="1">
      <alignment horizontal="center" vertical="center"/>
    </xf>
    <xf numFmtId="49" fontId="0" fillId="0" borderId="0" xfId="0" applyNumberFormat="1"/>
    <xf numFmtId="0" fontId="3" fillId="3" borderId="0" xfId="0" applyFont="1" applyFill="1" applyBorder="1" applyAlignment="1">
      <alignment horizontal="center" vertical="center"/>
    </xf>
    <xf numFmtId="0" fontId="2" fillId="0" borderId="0" xfId="0" applyFont="1" applyBorder="1" applyAlignment="1">
      <alignment horizontal="center" vertical="center"/>
    </xf>
    <xf numFmtId="0" fontId="2" fillId="2" borderId="10" xfId="0" applyFont="1" applyFill="1" applyBorder="1" applyAlignment="1">
      <alignment horizontal="center" vertical="center"/>
    </xf>
    <xf numFmtId="0" fontId="3" fillId="4" borderId="0" xfId="0" applyFont="1" applyFill="1" applyBorder="1" applyAlignment="1">
      <alignment horizontal="center" vertical="center"/>
    </xf>
    <xf numFmtId="0" fontId="0" fillId="7" borderId="0" xfId="0" applyFill="1"/>
    <xf numFmtId="0" fontId="0" fillId="0" borderId="0" xfId="0" applyAlignment="1">
      <alignment wrapText="1"/>
    </xf>
    <xf numFmtId="14" fontId="0" fillId="0" borderId="0" xfId="0" applyNumberFormat="1"/>
    <xf numFmtId="164" fontId="0" fillId="0" borderId="0" xfId="0" applyNumberFormat="1"/>
    <xf numFmtId="49" fontId="0" fillId="5" borderId="0" xfId="0" applyNumberFormat="1" applyFill="1"/>
    <xf numFmtId="0" fontId="0" fillId="5" borderId="0" xfId="0" applyFill="1"/>
    <xf numFmtId="0" fontId="0" fillId="6" borderId="0" xfId="0" applyFill="1"/>
    <xf numFmtId="0" fontId="0" fillId="8" borderId="0" xfId="0" applyFill="1"/>
    <xf numFmtId="14" fontId="0" fillId="0" borderId="8" xfId="0" applyNumberFormat="1" applyFill="1" applyBorder="1" applyAlignment="1">
      <alignment horizontal="center" vertical="center" wrapText="1"/>
    </xf>
    <xf numFmtId="0" fontId="0" fillId="9" borderId="0" xfId="0" applyFill="1"/>
    <xf numFmtId="14" fontId="0" fillId="8" borderId="8" xfId="0" applyNumberFormat="1" applyFill="1" applyBorder="1" applyAlignment="1">
      <alignment horizontal="center" vertical="center" wrapText="1"/>
    </xf>
    <xf numFmtId="0" fontId="4" fillId="8" borderId="8" xfId="0" applyFont="1" applyFill="1" applyBorder="1" applyAlignment="1">
      <alignment horizontal="center" vertical="center" wrapText="1"/>
    </xf>
    <xf numFmtId="0" fontId="0" fillId="8" borderId="8" xfId="0" applyFill="1" applyBorder="1" applyAlignment="1">
      <alignment horizontal="center" vertical="center" wrapText="1"/>
    </xf>
    <xf numFmtId="0" fontId="0" fillId="10" borderId="14" xfId="0" applyFill="1" applyBorder="1"/>
    <xf numFmtId="0" fontId="5" fillId="8" borderId="11" xfId="0" applyFont="1" applyFill="1" applyBorder="1"/>
    <xf numFmtId="164" fontId="0" fillId="8" borderId="11" xfId="0" applyNumberFormat="1" applyFill="1" applyBorder="1"/>
    <xf numFmtId="14" fontId="0" fillId="8" borderId="9" xfId="0" applyNumberFormat="1" applyFill="1" applyBorder="1" applyAlignment="1">
      <alignment horizontal="center" vertical="center" wrapText="1"/>
    </xf>
    <xf numFmtId="14" fontId="0" fillId="8" borderId="12" xfId="0" applyNumberFormat="1" applyFill="1" applyBorder="1"/>
    <xf numFmtId="0" fontId="1" fillId="0" borderId="0" xfId="0" applyFont="1" applyAlignment="1">
      <alignment vertical="center"/>
    </xf>
    <xf numFmtId="164" fontId="1" fillId="8" borderId="3" xfId="0" applyNumberFormat="1" applyFont="1" applyFill="1" applyBorder="1" applyAlignment="1">
      <alignment horizontal="center" vertical="center" wrapText="1"/>
    </xf>
    <xf numFmtId="0" fontId="0" fillId="11" borderId="5" xfId="0" applyFill="1" applyBorder="1"/>
    <xf numFmtId="14" fontId="0" fillId="8" borderId="3" xfId="0" applyNumberFormat="1" applyFill="1" applyBorder="1" applyAlignment="1">
      <alignment horizontal="center" vertical="center" wrapText="1"/>
    </xf>
    <xf numFmtId="0" fontId="1" fillId="0" borderId="0" xfId="0" applyFont="1" applyFill="1" applyAlignment="1">
      <alignment vertical="center"/>
    </xf>
    <xf numFmtId="0" fontId="1" fillId="12" borderId="0" xfId="0" applyFont="1" applyFill="1"/>
    <xf numFmtId="14" fontId="0" fillId="8" borderId="19" xfId="0" applyNumberFormat="1" applyFill="1" applyBorder="1" applyAlignment="1">
      <alignment horizontal="center" vertical="center" wrapText="1"/>
    </xf>
    <xf numFmtId="0" fontId="0" fillId="8" borderId="20" xfId="0" applyFill="1" applyBorder="1"/>
    <xf numFmtId="0" fontId="0" fillId="0" borderId="0" xfId="0" applyNumberFormat="1" applyFill="1"/>
    <xf numFmtId="0" fontId="0" fillId="2" borderId="0" xfId="0" applyFill="1"/>
    <xf numFmtId="0" fontId="10" fillId="10" borderId="0" xfId="0" applyFont="1" applyFill="1" applyAlignment="1">
      <alignment vertical="center"/>
    </xf>
    <xf numFmtId="0" fontId="0" fillId="10" borderId="0" xfId="0" applyFill="1"/>
    <xf numFmtId="0" fontId="10" fillId="10" borderId="0" xfId="0" applyFont="1" applyFill="1" applyAlignment="1">
      <alignment vertical="center" wrapText="1"/>
    </xf>
    <xf numFmtId="0" fontId="0" fillId="10" borderId="0" xfId="0" applyFill="1" applyAlignment="1">
      <alignment wrapText="1"/>
    </xf>
    <xf numFmtId="164" fontId="1" fillId="8" borderId="18" xfId="0" applyNumberFormat="1" applyFont="1" applyFill="1" applyBorder="1" applyAlignment="1">
      <alignment horizontal="center" vertical="center" wrapText="1"/>
    </xf>
    <xf numFmtId="0" fontId="0" fillId="8" borderId="10" xfId="0" applyFill="1" applyBorder="1"/>
    <xf numFmtId="0" fontId="0" fillId="8" borderId="14" xfId="0" applyFill="1" applyBorder="1"/>
    <xf numFmtId="14" fontId="0" fillId="8" borderId="15" xfId="0" applyNumberFormat="1" applyFill="1" applyBorder="1"/>
    <xf numFmtId="0" fontId="0" fillId="8" borderId="11" xfId="0" applyFill="1" applyBorder="1"/>
    <xf numFmtId="0" fontId="0" fillId="8" borderId="0" xfId="0" applyFill="1" applyBorder="1"/>
    <xf numFmtId="14" fontId="1" fillId="0" borderId="8" xfId="0" applyNumberFormat="1" applyFont="1" applyFill="1" applyBorder="1" applyAlignment="1">
      <alignment horizontal="center" vertical="center" wrapText="1"/>
    </xf>
    <xf numFmtId="14" fontId="1" fillId="8" borderId="16" xfId="0" applyNumberFormat="1" applyFont="1" applyFill="1" applyBorder="1" applyAlignment="1">
      <alignment horizontal="center" vertical="center" wrapText="1"/>
    </xf>
    <xf numFmtId="14" fontId="1" fillId="8" borderId="18" xfId="0" applyNumberFormat="1" applyFont="1" applyFill="1" applyBorder="1" applyAlignment="1">
      <alignment horizontal="center" vertical="center" wrapText="1"/>
    </xf>
    <xf numFmtId="0" fontId="1" fillId="8" borderId="18" xfId="0" applyFont="1" applyFill="1" applyBorder="1" applyAlignment="1">
      <alignment horizontal="center" vertical="center" wrapText="1"/>
    </xf>
    <xf numFmtId="0" fontId="6" fillId="8" borderId="18" xfId="0" applyFont="1" applyFill="1" applyBorder="1" applyAlignment="1">
      <alignment horizontal="center" vertical="center" wrapText="1"/>
    </xf>
    <xf numFmtId="14" fontId="1" fillId="8" borderId="17" xfId="0" applyNumberFormat="1" applyFont="1" applyFill="1" applyBorder="1" applyAlignment="1">
      <alignment horizontal="center" vertical="center" wrapText="1"/>
    </xf>
    <xf numFmtId="0" fontId="0" fillId="10" borderId="7" xfId="0" applyFill="1" applyBorder="1" applyAlignment="1">
      <alignment horizontal="center" vertical="center" wrapText="1"/>
    </xf>
    <xf numFmtId="0" fontId="0" fillId="10" borderId="8" xfId="0" applyFill="1" applyBorder="1" applyAlignment="1">
      <alignment horizontal="center" vertical="center" wrapText="1"/>
    </xf>
    <xf numFmtId="0" fontId="0" fillId="10" borderId="9" xfId="0" applyFill="1" applyBorder="1" applyAlignment="1">
      <alignment horizontal="center" vertical="center" wrapText="1"/>
    </xf>
    <xf numFmtId="0" fontId="0" fillId="13" borderId="0" xfId="0" applyFill="1"/>
    <xf numFmtId="0" fontId="0" fillId="7" borderId="7" xfId="0" applyFill="1" applyBorder="1" applyAlignment="1">
      <alignment horizontal="center" vertical="center" wrapText="1"/>
    </xf>
    <xf numFmtId="0" fontId="0" fillId="7" borderId="8" xfId="0" applyFill="1" applyBorder="1" applyAlignment="1">
      <alignment horizontal="center" vertical="center" wrapText="1"/>
    </xf>
    <xf numFmtId="0" fontId="0" fillId="7" borderId="9" xfId="0" applyFill="1" applyBorder="1" applyAlignment="1">
      <alignment horizontal="center" vertical="center" wrapText="1"/>
    </xf>
    <xf numFmtId="0" fontId="0" fillId="7" borderId="14" xfId="0" applyFill="1" applyBorder="1"/>
    <xf numFmtId="0" fontId="0" fillId="7" borderId="11" xfId="0" applyFill="1" applyBorder="1"/>
    <xf numFmtId="0" fontId="0" fillId="7" borderId="0" xfId="0" applyFill="1" applyBorder="1"/>
    <xf numFmtId="0" fontId="0" fillId="7" borderId="12" xfId="0" applyFill="1" applyBorder="1"/>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4" xfId="0" applyFill="1" applyBorder="1"/>
    <xf numFmtId="0" fontId="0" fillId="4" borderId="7" xfId="0" applyFill="1" applyBorder="1" applyAlignment="1">
      <alignment horizontal="center" vertical="center" wrapText="1"/>
    </xf>
    <xf numFmtId="0" fontId="0" fillId="4" borderId="11" xfId="0" applyFill="1" applyBorder="1"/>
    <xf numFmtId="0" fontId="0" fillId="4" borderId="0" xfId="0" applyFill="1" applyBorder="1"/>
    <xf numFmtId="0" fontId="0" fillId="4" borderId="12" xfId="0" applyFill="1" applyBorder="1"/>
    <xf numFmtId="0" fontId="0" fillId="15" borderId="0" xfId="0" applyFont="1" applyFill="1"/>
    <xf numFmtId="0" fontId="0" fillId="0" borderId="0" xfId="0" applyFont="1"/>
    <xf numFmtId="0" fontId="0" fillId="0" borderId="21" xfId="0" applyFont="1" applyBorder="1"/>
    <xf numFmtId="0" fontId="9" fillId="14" borderId="22" xfId="0" applyFont="1" applyFill="1" applyBorder="1" applyAlignment="1">
      <alignment vertical="center" wrapText="1"/>
    </xf>
    <xf numFmtId="0" fontId="0" fillId="15" borderId="22" xfId="0" applyFont="1" applyFill="1" applyBorder="1" applyAlignment="1">
      <alignment vertical="center" wrapText="1"/>
    </xf>
    <xf numFmtId="0" fontId="0" fillId="15" borderId="22" xfId="0" applyFont="1" applyFill="1" applyBorder="1"/>
    <xf numFmtId="0" fontId="9" fillId="14" borderId="22" xfId="0" applyFont="1" applyFill="1" applyBorder="1" applyAlignment="1">
      <alignment horizontal="center"/>
    </xf>
    <xf numFmtId="0" fontId="11" fillId="8" borderId="7" xfId="0" applyFont="1" applyFill="1" applyBorder="1" applyAlignment="1">
      <alignment horizontal="center" vertical="center" wrapText="1"/>
    </xf>
    <xf numFmtId="0" fontId="0" fillId="15" borderId="0" xfId="0" applyFont="1" applyFill="1" applyAlignment="1">
      <alignment wrapText="1"/>
    </xf>
    <xf numFmtId="0" fontId="0" fillId="0" borderId="21" xfId="0" applyFont="1" applyBorder="1" applyAlignment="1">
      <alignment wrapText="1"/>
    </xf>
    <xf numFmtId="0" fontId="9" fillId="16" borderId="22" xfId="0" applyFont="1" applyFill="1" applyBorder="1" applyAlignment="1">
      <alignment vertical="center" wrapText="1"/>
    </xf>
    <xf numFmtId="0" fontId="9" fillId="17" borderId="22" xfId="0" applyFont="1" applyFill="1" applyBorder="1" applyAlignment="1">
      <alignment vertical="center" wrapText="1"/>
    </xf>
    <xf numFmtId="9" fontId="0" fillId="0" borderId="0" xfId="0" applyNumberFormat="1"/>
    <xf numFmtId="0" fontId="0" fillId="18" borderId="0" xfId="0" applyFill="1"/>
    <xf numFmtId="0" fontId="9" fillId="18" borderId="0" xfId="0" applyFont="1" applyFill="1"/>
    <xf numFmtId="49" fontId="0" fillId="7" borderId="0" xfId="0" applyNumberFormat="1" applyFill="1"/>
    <xf numFmtId="49" fontId="0" fillId="13" borderId="0" xfId="0" applyNumberFormat="1" applyFill="1"/>
    <xf numFmtId="0" fontId="0" fillId="19" borderId="0" xfId="0" applyFill="1" applyAlignment="1">
      <alignment wrapText="1"/>
    </xf>
    <xf numFmtId="0" fontId="0" fillId="19" borderId="0" xfId="0" applyFill="1"/>
    <xf numFmtId="0" fontId="0" fillId="20" borderId="0" xfId="0" applyFill="1"/>
    <xf numFmtId="0" fontId="0" fillId="20" borderId="0" xfId="0" quotePrefix="1" applyFill="1"/>
    <xf numFmtId="0" fontId="0" fillId="21" borderId="23" xfId="0" applyFill="1" applyBorder="1" applyAlignment="1">
      <alignment vertical="center" wrapText="1"/>
    </xf>
    <xf numFmtId="0" fontId="0" fillId="10" borderId="0" xfId="0" applyFill="1" applyBorder="1" applyAlignment="1">
      <alignment horizontal="center" vertical="center" wrapText="1"/>
    </xf>
    <xf numFmtId="0" fontId="0" fillId="10" borderId="14" xfId="0" applyFill="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Border="1" applyAlignment="1">
      <alignment horizontal="center" vertical="center" wrapText="1"/>
    </xf>
    <xf numFmtId="0" fontId="0" fillId="7" borderId="14" xfId="0" applyFill="1" applyBorder="1" applyAlignment="1">
      <alignment horizontal="center" vertical="center" wrapText="1"/>
    </xf>
    <xf numFmtId="0" fontId="0" fillId="7" borderId="12"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2" xfId="0" applyFill="1" applyBorder="1" applyAlignment="1">
      <alignment horizontal="center" vertical="center" wrapText="1"/>
    </xf>
    <xf numFmtId="0" fontId="0" fillId="0" borderId="0" xfId="0" applyFont="1" applyFill="1" applyBorder="1" applyAlignment="1">
      <alignment vertical="center" wrapText="1"/>
    </xf>
    <xf numFmtId="0" fontId="0" fillId="15" borderId="0" xfId="0" applyFont="1" applyFill="1" applyBorder="1" applyAlignment="1">
      <alignment vertical="center" wrapText="1"/>
    </xf>
    <xf numFmtId="0" fontId="0" fillId="0" borderId="24" xfId="0" applyFont="1" applyFill="1" applyBorder="1" applyAlignment="1">
      <alignment vertical="center" wrapText="1"/>
    </xf>
    <xf numFmtId="0" fontId="0" fillId="0" borderId="24" xfId="0" applyFont="1" applyBorder="1"/>
    <xf numFmtId="0" fontId="0" fillId="22" borderId="22" xfId="0" applyFont="1" applyFill="1" applyBorder="1"/>
    <xf numFmtId="0" fontId="9" fillId="22" borderId="22" xfId="0" applyFont="1" applyFill="1" applyBorder="1" applyAlignment="1">
      <alignment vertical="center" wrapText="1"/>
    </xf>
    <xf numFmtId="0" fontId="0" fillId="15" borderId="1" xfId="0" applyFont="1" applyFill="1" applyBorder="1" applyAlignment="1">
      <alignment vertical="center" wrapText="1"/>
    </xf>
    <xf numFmtId="9" fontId="0" fillId="15" borderId="1" xfId="1" applyFont="1" applyFill="1" applyBorder="1" applyAlignment="1">
      <alignment vertical="center" wrapText="1"/>
    </xf>
    <xf numFmtId="0" fontId="9" fillId="18" borderId="0" xfId="0" applyFont="1" applyFill="1" applyAlignment="1">
      <alignment wrapText="1"/>
    </xf>
    <xf numFmtId="0" fontId="1" fillId="0" borderId="7"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5" xfId="0" applyFill="1" applyBorder="1"/>
    <xf numFmtId="0" fontId="0" fillId="0" borderId="5" xfId="0" applyFill="1" applyBorder="1" applyAlignment="1">
      <alignment vertical="center" wrapText="1"/>
    </xf>
    <xf numFmtId="0" fontId="0" fillId="9" borderId="4" xfId="0" applyFill="1" applyBorder="1" applyAlignment="1">
      <alignment vertical="center" wrapText="1"/>
    </xf>
    <xf numFmtId="0" fontId="0" fillId="9" borderId="5" xfId="0" applyFill="1" applyBorder="1" applyAlignment="1">
      <alignment vertical="center" wrapText="1"/>
    </xf>
    <xf numFmtId="0" fontId="1" fillId="0" borderId="6" xfId="0" applyFont="1" applyFill="1" applyBorder="1" applyAlignment="1">
      <alignment vertical="center" wrapText="1"/>
    </xf>
    <xf numFmtId="0" fontId="0" fillId="0" borderId="3" xfId="0" applyFill="1" applyBorder="1" applyAlignment="1">
      <alignment vertical="center" wrapText="1"/>
    </xf>
    <xf numFmtId="0" fontId="0" fillId="0" borderId="25" xfId="0" applyFill="1" applyBorder="1" applyAlignment="1">
      <alignment vertical="center" wrapText="1"/>
    </xf>
    <xf numFmtId="0" fontId="0" fillId="0" borderId="26" xfId="0" applyFill="1" applyBorder="1" applyAlignment="1">
      <alignment vertical="center" wrapText="1"/>
    </xf>
    <xf numFmtId="0" fontId="0" fillId="9" borderId="27" xfId="0" applyFill="1" applyBorder="1" applyAlignment="1">
      <alignment vertical="center" wrapText="1"/>
    </xf>
    <xf numFmtId="0" fontId="0" fillId="9" borderId="6" xfId="0" applyFill="1" applyBorder="1" applyAlignment="1">
      <alignment vertical="center" wrapText="1"/>
    </xf>
    <xf numFmtId="0" fontId="12" fillId="24" borderId="28" xfId="0" applyFont="1" applyFill="1" applyBorder="1" applyAlignment="1">
      <alignment vertical="center" wrapText="1"/>
    </xf>
    <xf numFmtId="0" fontId="12" fillId="24" borderId="29" xfId="0" applyFont="1" applyFill="1" applyBorder="1" applyAlignment="1">
      <alignment vertical="center" wrapText="1"/>
    </xf>
    <xf numFmtId="0" fontId="0" fillId="25" borderId="32" xfId="0" applyFont="1" applyFill="1" applyBorder="1" applyAlignment="1">
      <alignment wrapText="1"/>
    </xf>
    <xf numFmtId="49" fontId="0" fillId="25" borderId="32" xfId="0" applyNumberFormat="1" applyFont="1" applyFill="1" applyBorder="1" applyAlignment="1"/>
    <xf numFmtId="0" fontId="0" fillId="25" borderId="32" xfId="0" applyFont="1" applyFill="1" applyBorder="1"/>
    <xf numFmtId="0" fontId="0" fillId="26" borderId="32" xfId="0" applyFont="1" applyFill="1" applyBorder="1" applyAlignment="1">
      <alignment wrapText="1"/>
    </xf>
    <xf numFmtId="0" fontId="0" fillId="26" borderId="32" xfId="0" applyFont="1" applyFill="1" applyBorder="1"/>
    <xf numFmtId="0" fontId="0" fillId="25" borderId="32" xfId="0" applyFont="1" applyFill="1" applyBorder="1" applyAlignment="1"/>
    <xf numFmtId="0" fontId="12" fillId="24" borderId="32" xfId="0" applyFont="1" applyFill="1" applyBorder="1" applyAlignment="1">
      <alignment vertical="center" wrapText="1"/>
    </xf>
    <xf numFmtId="14" fontId="0" fillId="26" borderId="32" xfId="0" applyNumberFormat="1" applyFont="1" applyFill="1" applyBorder="1"/>
    <xf numFmtId="0" fontId="0" fillId="26" borderId="32" xfId="0" applyFont="1" applyFill="1" applyBorder="1" applyAlignment="1">
      <alignment vertical="center" wrapText="1"/>
    </xf>
    <xf numFmtId="0" fontId="0" fillId="25" borderId="32" xfId="0" applyFont="1" applyFill="1" applyBorder="1" applyAlignment="1">
      <alignment vertical="center" wrapText="1"/>
    </xf>
    <xf numFmtId="0" fontId="0" fillId="0" borderId="0" xfId="0" applyFill="1" applyBorder="1"/>
    <xf numFmtId="0" fontId="0" fillId="0" borderId="0" xfId="0" applyFill="1" applyBorder="1" applyAlignment="1">
      <alignment wrapText="1"/>
    </xf>
    <xf numFmtId="0" fontId="0" fillId="0" borderId="0" xfId="0" applyFill="1" applyAlignment="1">
      <alignment wrapText="1"/>
    </xf>
    <xf numFmtId="0" fontId="0" fillId="8" borderId="14" xfId="0" applyFill="1" applyBorder="1" applyAlignment="1">
      <alignment wrapText="1"/>
    </xf>
    <xf numFmtId="0" fontId="0" fillId="8" borderId="0" xfId="0" applyFill="1" applyBorder="1" applyAlignment="1">
      <alignment wrapText="1"/>
    </xf>
    <xf numFmtId="0" fontId="12" fillId="24" borderId="30" xfId="0" applyFont="1" applyFill="1" applyBorder="1" applyAlignment="1">
      <alignment horizontal="center" vertical="center" wrapText="1"/>
    </xf>
    <xf numFmtId="49" fontId="0" fillId="7" borderId="0" xfId="0" quotePrefix="1" applyNumberFormat="1" applyFill="1"/>
    <xf numFmtId="0" fontId="12" fillId="24" borderId="30" xfId="0" applyFont="1" applyFill="1" applyBorder="1" applyAlignment="1">
      <alignment horizontal="center" vertical="center" wrapText="1"/>
    </xf>
    <xf numFmtId="0" fontId="20" fillId="27" borderId="0" xfId="0" applyFont="1" applyFill="1" applyAlignment="1">
      <alignment horizontal="left" vertical="center" wrapText="1"/>
    </xf>
    <xf numFmtId="0" fontId="0" fillId="29" borderId="3" xfId="0" applyFont="1" applyFill="1" applyBorder="1" applyAlignment="1">
      <alignment horizontal="left" vertical="center" wrapText="1"/>
    </xf>
    <xf numFmtId="0" fontId="0" fillId="27" borderId="0" xfId="0" applyFill="1" applyAlignment="1">
      <alignment horizontal="left" vertical="center" wrapText="1"/>
    </xf>
    <xf numFmtId="0" fontId="0" fillId="27" borderId="0" xfId="0" applyFill="1" applyAlignment="1"/>
    <xf numFmtId="49" fontId="0" fillId="0" borderId="5" xfId="0" applyNumberFormat="1" applyFill="1" applyBorder="1" applyAlignment="1" applyProtection="1">
      <protection locked="0"/>
    </xf>
    <xf numFmtId="0" fontId="0" fillId="0" borderId="5" xfId="0" applyFill="1" applyBorder="1" applyAlignment="1" applyProtection="1">
      <protection locked="0"/>
    </xf>
    <xf numFmtId="0" fontId="0" fillId="23" borderId="4" xfId="0" applyNumberFormat="1" applyFill="1" applyBorder="1" applyAlignment="1" applyProtection="1">
      <alignment vertical="center"/>
      <protection hidden="1"/>
    </xf>
    <xf numFmtId="0" fontId="0" fillId="0" borderId="0" xfId="0" applyProtection="1">
      <protection locked="0"/>
    </xf>
    <xf numFmtId="0" fontId="0" fillId="23" borderId="5" xfId="0" applyNumberFormat="1" applyFill="1" applyBorder="1" applyAlignment="1" applyProtection="1">
      <alignment vertical="center"/>
      <protection hidden="1"/>
    </xf>
    <xf numFmtId="14" fontId="0" fillId="0" borderId="3" xfId="0" applyNumberFormat="1"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23" borderId="27" xfId="0" applyNumberFormat="1" applyFill="1" applyBorder="1" applyAlignment="1" applyProtection="1">
      <protection hidden="1"/>
    </xf>
    <xf numFmtId="0" fontId="0" fillId="23" borderId="25" xfId="0" applyNumberFormat="1" applyFill="1" applyBorder="1" applyAlignment="1" applyProtection="1">
      <protection hidden="1"/>
    </xf>
    <xf numFmtId="0" fontId="0" fillId="23" borderId="26" xfId="0" applyNumberFormat="1" applyFill="1" applyBorder="1" applyAlignment="1" applyProtection="1">
      <protection hidden="1"/>
    </xf>
    <xf numFmtId="49" fontId="0" fillId="0" borderId="0" xfId="0" applyNumberFormat="1" applyAlignment="1">
      <alignment wrapText="1"/>
    </xf>
    <xf numFmtId="14" fontId="21" fillId="32" borderId="33" xfId="2" applyNumberFormat="1" applyFont="1" applyFill="1" applyBorder="1" applyAlignment="1">
      <alignment vertical="top" wrapText="1" readingOrder="1"/>
    </xf>
    <xf numFmtId="0" fontId="0" fillId="0" borderId="33" xfId="0" applyBorder="1"/>
    <xf numFmtId="0" fontId="21" fillId="32" borderId="33" xfId="2" applyNumberFormat="1" applyFont="1" applyFill="1" applyBorder="1" applyAlignment="1">
      <alignment vertical="top" wrapText="1" readingOrder="1"/>
    </xf>
    <xf numFmtId="0" fontId="21" fillId="33" borderId="33" xfId="2" applyNumberFormat="1" applyFont="1" applyFill="1" applyBorder="1" applyAlignment="1">
      <alignment vertical="top" wrapText="1" readingOrder="1"/>
    </xf>
    <xf numFmtId="0" fontId="0" fillId="0" borderId="0" xfId="0" applyBorder="1"/>
    <xf numFmtId="0" fontId="21" fillId="32" borderId="0" xfId="2" applyNumberFormat="1" applyFont="1" applyFill="1" applyBorder="1" applyAlignment="1">
      <alignment vertical="top" wrapText="1" readingOrder="1"/>
    </xf>
    <xf numFmtId="0" fontId="21" fillId="33" borderId="0" xfId="2" applyNumberFormat="1" applyFont="1" applyFill="1" applyBorder="1" applyAlignment="1">
      <alignment vertical="top" wrapText="1" readingOrder="1"/>
    </xf>
    <xf numFmtId="0" fontId="0" fillId="10" borderId="0" xfId="0" applyFill="1" applyBorder="1"/>
    <xf numFmtId="0" fontId="9" fillId="16" borderId="22" xfId="0" applyFont="1" applyFill="1" applyBorder="1" applyAlignment="1" applyProtection="1">
      <alignment horizontal="center"/>
      <protection hidden="1"/>
    </xf>
    <xf numFmtId="0" fontId="9" fillId="17" borderId="22" xfId="0" applyFont="1" applyFill="1" applyBorder="1" applyAlignment="1" applyProtection="1">
      <alignment horizontal="center"/>
      <protection hidden="1"/>
    </xf>
    <xf numFmtId="0" fontId="0" fillId="0" borderId="22" xfId="0" applyFont="1" applyFill="1" applyBorder="1" applyAlignment="1">
      <alignment vertical="center" wrapText="1"/>
    </xf>
    <xf numFmtId="0" fontId="0" fillId="15" borderId="0" xfId="0" applyFont="1" applyFill="1" applyBorder="1" applyAlignment="1" applyProtection="1">
      <alignment vertical="center" wrapText="1"/>
      <protection hidden="1"/>
    </xf>
    <xf numFmtId="0" fontId="0" fillId="15" borderId="0" xfId="0" applyFont="1" applyFill="1" applyBorder="1" applyProtection="1">
      <protection hidden="1"/>
    </xf>
    <xf numFmtId="0" fontId="0" fillId="0" borderId="0" xfId="0" applyFont="1" applyBorder="1" applyProtection="1">
      <protection hidden="1"/>
    </xf>
    <xf numFmtId="0" fontId="0" fillId="0" borderId="24" xfId="0" applyFont="1" applyBorder="1" applyProtection="1">
      <protection hidden="1"/>
    </xf>
    <xf numFmtId="0" fontId="0" fillId="15" borderId="1" xfId="0" applyFont="1" applyFill="1" applyBorder="1" applyAlignment="1" applyProtection="1">
      <alignment vertical="center" wrapText="1"/>
      <protection hidden="1"/>
    </xf>
    <xf numFmtId="14" fontId="1" fillId="8" borderId="16" xfId="0" applyNumberFormat="1" applyFont="1" applyFill="1" applyBorder="1" applyAlignment="1" applyProtection="1">
      <alignment horizontal="center" vertical="center" wrapText="1"/>
      <protection locked="0"/>
    </xf>
    <xf numFmtId="0" fontId="0" fillId="8" borderId="5" xfId="0" applyFill="1" applyBorder="1"/>
    <xf numFmtId="0" fontId="0" fillId="21" borderId="23" xfId="0" applyFill="1" applyBorder="1" applyProtection="1">
      <protection hidden="1"/>
    </xf>
    <xf numFmtId="49" fontId="0" fillId="21" borderId="23" xfId="0" applyNumberFormat="1" applyFill="1" applyBorder="1" applyProtection="1">
      <protection hidden="1"/>
    </xf>
    <xf numFmtId="0" fontId="3" fillId="0" borderId="0" xfId="0" applyFont="1" applyAlignment="1">
      <alignment horizontal="center" vertical="center"/>
    </xf>
    <xf numFmtId="0" fontId="0" fillId="28" borderId="0" xfId="0" applyFill="1" applyAlignment="1">
      <alignment horizontal="left" vertical="center" wrapText="1"/>
    </xf>
    <xf numFmtId="0" fontId="0" fillId="30" borderId="0" xfId="0" applyFill="1" applyAlignment="1">
      <alignment horizontal="left" vertical="center" wrapText="1"/>
    </xf>
    <xf numFmtId="0" fontId="19" fillId="9" borderId="0" xfId="0" applyFont="1" applyFill="1" applyAlignment="1">
      <alignment horizontal="center" vertical="center"/>
    </xf>
    <xf numFmtId="0" fontId="20" fillId="27" borderId="0" xfId="0" applyFont="1" applyFill="1" applyAlignment="1">
      <alignment horizontal="left" vertical="center" wrapText="1"/>
    </xf>
    <xf numFmtId="0" fontId="0" fillId="4" borderId="0" xfId="0" applyFill="1" applyAlignment="1">
      <alignment horizontal="left" vertical="center" wrapText="1"/>
    </xf>
    <xf numFmtId="0" fontId="1" fillId="0" borderId="6"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5" fillId="0" borderId="1" xfId="0" applyFont="1" applyFill="1" applyBorder="1" applyAlignment="1">
      <alignment vertical="center"/>
    </xf>
    <xf numFmtId="0" fontId="15" fillId="0" borderId="2" xfId="0" applyFont="1" applyFill="1" applyBorder="1" applyAlignment="1">
      <alignment vertical="center"/>
    </xf>
    <xf numFmtId="0" fontId="1" fillId="0" borderId="1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0" fillId="31" borderId="11" xfId="0" applyFill="1" applyBorder="1" applyAlignment="1">
      <alignment horizontal="left" wrapText="1"/>
    </xf>
    <xf numFmtId="0" fontId="0" fillId="31" borderId="0" xfId="0" applyFill="1" applyBorder="1" applyAlignment="1">
      <alignment horizontal="left" wrapText="1"/>
    </xf>
    <xf numFmtId="0" fontId="12" fillId="24" borderId="31" xfId="0" applyFont="1" applyFill="1" applyBorder="1" applyAlignment="1">
      <alignment horizontal="center" vertical="center" wrapText="1"/>
    </xf>
    <xf numFmtId="0" fontId="12" fillId="24" borderId="29" xfId="0" applyFont="1" applyFill="1" applyBorder="1" applyAlignment="1">
      <alignment horizontal="center" vertical="center" wrapText="1"/>
    </xf>
    <xf numFmtId="0" fontId="12" fillId="24" borderId="30" xfId="0" applyFont="1" applyFill="1" applyBorder="1" applyAlignment="1">
      <alignment horizontal="center" vertical="center" wrapText="1"/>
    </xf>
    <xf numFmtId="0" fontId="12" fillId="24" borderId="32" xfId="0" applyFont="1" applyFill="1" applyBorder="1" applyAlignment="1">
      <alignment horizontal="center" vertical="center" wrapText="1"/>
    </xf>
    <xf numFmtId="0" fontId="1" fillId="4" borderId="7" xfId="0" applyFont="1" applyFill="1" applyBorder="1" applyAlignment="1">
      <alignment horizontal="center" vertical="center"/>
    </xf>
    <xf numFmtId="0" fontId="1" fillId="4" borderId="8" xfId="0" applyFont="1" applyFill="1" applyBorder="1" applyAlignment="1">
      <alignment horizontal="center" vertical="center"/>
    </xf>
    <xf numFmtId="0" fontId="1" fillId="4" borderId="9" xfId="0" applyFont="1" applyFill="1" applyBorder="1" applyAlignment="1">
      <alignment horizontal="center" vertical="center"/>
    </xf>
    <xf numFmtId="0" fontId="1" fillId="10" borderId="13" xfId="0" applyFont="1" applyFill="1" applyBorder="1" applyAlignment="1">
      <alignment horizontal="center" vertical="center"/>
    </xf>
    <xf numFmtId="0" fontId="1" fillId="10" borderId="1" xfId="0" applyFont="1" applyFill="1" applyBorder="1" applyAlignment="1">
      <alignment horizontal="center" vertical="center"/>
    </xf>
    <xf numFmtId="0" fontId="1" fillId="7" borderId="7" xfId="0" applyFont="1" applyFill="1" applyBorder="1" applyAlignment="1">
      <alignment horizontal="center" vertical="center"/>
    </xf>
    <xf numFmtId="0" fontId="1" fillId="7" borderId="8" xfId="0" applyFont="1" applyFill="1" applyBorder="1" applyAlignment="1">
      <alignment horizontal="center" vertical="center"/>
    </xf>
    <xf numFmtId="0" fontId="1" fillId="7" borderId="9" xfId="0" applyFont="1" applyFill="1" applyBorder="1" applyAlignment="1">
      <alignment horizontal="center" vertical="center"/>
    </xf>
    <xf numFmtId="0" fontId="1" fillId="8" borderId="13" xfId="0" applyFont="1" applyFill="1" applyBorder="1" applyAlignment="1">
      <alignment horizontal="center" vertical="center"/>
    </xf>
    <xf numFmtId="0" fontId="1" fillId="8" borderId="1" xfId="0" applyFont="1" applyFill="1" applyBorder="1" applyAlignment="1">
      <alignment horizontal="center" vertical="center"/>
    </xf>
    <xf numFmtId="0" fontId="1" fillId="8" borderId="2" xfId="0" applyFont="1" applyFill="1" applyBorder="1" applyAlignment="1">
      <alignment horizontal="center" vertical="center"/>
    </xf>
    <xf numFmtId="10" fontId="0" fillId="15" borderId="22" xfId="0" applyNumberFormat="1" applyFont="1" applyFill="1" applyBorder="1" applyProtection="1">
      <protection hidden="1"/>
    </xf>
    <xf numFmtId="10" fontId="0" fillId="0" borderId="0" xfId="0" applyNumberFormat="1" applyFont="1" applyProtection="1">
      <protection hidden="1"/>
    </xf>
    <xf numFmtId="10" fontId="0" fillId="15" borderId="0" xfId="0" applyNumberFormat="1" applyFont="1" applyFill="1" applyProtection="1">
      <protection hidden="1"/>
    </xf>
    <xf numFmtId="10" fontId="0" fillId="0" borderId="21" xfId="0" applyNumberFormat="1" applyFont="1" applyBorder="1" applyProtection="1">
      <protection hidden="1"/>
    </xf>
    <xf numFmtId="10" fontId="0" fillId="0" borderId="22" xfId="0" applyNumberFormat="1" applyFont="1" applyFill="1" applyBorder="1" applyAlignment="1" applyProtection="1">
      <alignment vertical="center" wrapText="1"/>
      <protection hidden="1"/>
    </xf>
    <xf numFmtId="10" fontId="0" fillId="15" borderId="0" xfId="0" applyNumberFormat="1" applyFont="1" applyFill="1" applyBorder="1" applyAlignment="1" applyProtection="1">
      <alignment vertical="center" wrapText="1"/>
      <protection hidden="1"/>
    </xf>
    <xf numFmtId="10" fontId="0" fillId="0" borderId="0" xfId="0" applyNumberFormat="1" applyFont="1" applyBorder="1" applyProtection="1">
      <protection hidden="1"/>
    </xf>
    <xf numFmtId="10" fontId="0" fillId="22" borderId="22" xfId="0" applyNumberFormat="1" applyFont="1" applyFill="1" applyBorder="1" applyProtection="1">
      <protection hidden="1"/>
    </xf>
    <xf numFmtId="10" fontId="0" fillId="0" borderId="24" xfId="0" applyNumberFormat="1" applyFont="1" applyBorder="1" applyProtection="1">
      <protection hidden="1"/>
    </xf>
    <xf numFmtId="10" fontId="0" fillId="15" borderId="1" xfId="0" applyNumberFormat="1" applyFont="1" applyFill="1" applyBorder="1" applyAlignment="1" applyProtection="1">
      <alignment vertical="center" wrapText="1"/>
      <protection hidden="1"/>
    </xf>
    <xf numFmtId="10" fontId="0" fillId="0" borderId="22" xfId="0" applyNumberFormat="1" applyFont="1" applyFill="1" applyBorder="1" applyAlignment="1">
      <alignment vertical="center" wrapText="1"/>
    </xf>
    <xf numFmtId="10" fontId="9" fillId="16" borderId="22" xfId="0" applyNumberFormat="1" applyFont="1" applyFill="1" applyBorder="1" applyAlignment="1" applyProtection="1">
      <alignment horizontal="center"/>
      <protection hidden="1"/>
    </xf>
    <xf numFmtId="10" fontId="9" fillId="17" borderId="22" xfId="0" applyNumberFormat="1" applyFont="1" applyFill="1" applyBorder="1" applyAlignment="1" applyProtection="1">
      <alignment horizontal="center"/>
      <protection hidden="1"/>
    </xf>
  </cellXfs>
  <cellStyles count="3">
    <cellStyle name="Normal" xfId="0" builtinId="0"/>
    <cellStyle name="Normal 9" xfId="2" xr:uid="{00000000-0005-0000-0000-00000100000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Synthèse_ET_Depression!$F$23</c:f>
          <c:strCache>
            <c:ptCount val="1"/>
            <c:pt idx="0">
              <c:v>Bilan des tests de syndrome dépressif</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percentStacked"/>
        <c:varyColors val="0"/>
        <c:ser>
          <c:idx val="1"/>
          <c:order val="0"/>
          <c:tx>
            <c:strRef>
              <c:f>Synthèse_ET_Depression!$F$25</c:f>
              <c:strCache>
                <c:ptCount val="1"/>
                <c:pt idx="0">
                  <c:v>Absence d'un syndrome dépressif</c:v>
                </c:pt>
              </c:strCache>
            </c:strRef>
          </c:tx>
          <c:spPr>
            <a:solidFill>
              <a:schemeClr val="accent1"/>
            </a:solidFill>
            <a:ln>
              <a:noFill/>
            </a:ln>
            <a:effectLst/>
          </c:spPr>
          <c:invertIfNegative val="0"/>
          <c:cat>
            <c:strRef>
              <c:f>Synthèse_ET_Depression!$G$23:$I$23</c:f>
              <c:strCache>
                <c:ptCount val="3"/>
                <c:pt idx="0">
                  <c:v>T0</c:v>
                </c:pt>
                <c:pt idx="1">
                  <c:v>T 6mois</c:v>
                </c:pt>
                <c:pt idx="2">
                  <c:v>T 12  mois</c:v>
                </c:pt>
              </c:strCache>
            </c:strRef>
          </c:cat>
          <c:val>
            <c:numRef>
              <c:f>Synthèse_ET_Depression!$G$25:$I$25</c:f>
              <c:numCache>
                <c:formatCode>0%</c:formatCode>
                <c:ptCount val="3"/>
                <c:pt idx="0">
                  <c:v>0</c:v>
                </c:pt>
                <c:pt idx="1">
                  <c:v>0</c:v>
                </c:pt>
                <c:pt idx="2">
                  <c:v>0</c:v>
                </c:pt>
              </c:numCache>
            </c:numRef>
          </c:val>
          <c:extLst>
            <c:ext xmlns:c16="http://schemas.microsoft.com/office/drawing/2014/chart" uri="{C3380CC4-5D6E-409C-BE32-E72D297353CC}">
              <c16:uniqueId val="{00000001-9CAF-4AE6-AA54-D4D3ABA05CBD}"/>
            </c:ext>
          </c:extLst>
        </c:ser>
        <c:ser>
          <c:idx val="2"/>
          <c:order val="1"/>
          <c:tx>
            <c:strRef>
              <c:f>Synthèse_ET_Depression!$F$26</c:f>
              <c:strCache>
                <c:ptCount val="1"/>
                <c:pt idx="0">
                  <c:v>Présence d'un syndrome dépressif</c:v>
                </c:pt>
              </c:strCache>
            </c:strRef>
          </c:tx>
          <c:spPr>
            <a:solidFill>
              <a:schemeClr val="accent3"/>
            </a:solidFill>
            <a:ln>
              <a:noFill/>
            </a:ln>
            <a:effectLst/>
          </c:spPr>
          <c:invertIfNegative val="0"/>
          <c:cat>
            <c:strRef>
              <c:f>Synthèse_ET_Depression!$G$23:$I$23</c:f>
              <c:strCache>
                <c:ptCount val="3"/>
                <c:pt idx="0">
                  <c:v>T0</c:v>
                </c:pt>
                <c:pt idx="1">
                  <c:v>T 6mois</c:v>
                </c:pt>
                <c:pt idx="2">
                  <c:v>T 12  mois</c:v>
                </c:pt>
              </c:strCache>
            </c:strRef>
          </c:cat>
          <c:val>
            <c:numRef>
              <c:f>Synthèse_ET_Depression!$G$26:$I$26</c:f>
              <c:numCache>
                <c:formatCode>0%</c:formatCode>
                <c:ptCount val="3"/>
                <c:pt idx="0">
                  <c:v>0</c:v>
                </c:pt>
                <c:pt idx="1">
                  <c:v>0</c:v>
                </c:pt>
                <c:pt idx="2">
                  <c:v>0</c:v>
                </c:pt>
              </c:numCache>
            </c:numRef>
          </c:val>
          <c:extLst>
            <c:ext xmlns:c16="http://schemas.microsoft.com/office/drawing/2014/chart" uri="{C3380CC4-5D6E-409C-BE32-E72D297353CC}">
              <c16:uniqueId val="{00000002-9CAF-4AE6-AA54-D4D3ABA05CBD}"/>
            </c:ext>
          </c:extLst>
        </c:ser>
        <c:dLbls>
          <c:showLegendKey val="0"/>
          <c:showVal val="0"/>
          <c:showCatName val="0"/>
          <c:showSerName val="0"/>
          <c:showPercent val="0"/>
          <c:showBubbleSize val="0"/>
        </c:dLbls>
        <c:gapWidth val="219"/>
        <c:overlap val="100"/>
        <c:axId val="310865152"/>
        <c:axId val="310862200"/>
      </c:barChart>
      <c:catAx>
        <c:axId val="310865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10862200"/>
        <c:crosses val="autoZero"/>
        <c:auto val="1"/>
        <c:lblAlgn val="ctr"/>
        <c:lblOffset val="100"/>
        <c:noMultiLvlLbl val="0"/>
      </c:catAx>
      <c:valAx>
        <c:axId val="3108622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Part</a:t>
                </a:r>
                <a:r>
                  <a:rPr lang="fr-FR" baseline="0"/>
                  <a:t> des bénéficiaires testés</a:t>
                </a: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108651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1076325</xdr:colOff>
      <xdr:row>21</xdr:row>
      <xdr:rowOff>28575</xdr:rowOff>
    </xdr:from>
    <xdr:to>
      <xdr:col>13</xdr:col>
      <xdr:colOff>2124075</xdr:colOff>
      <xdr:row>35</xdr:row>
      <xdr:rowOff>104775</xdr:rowOff>
    </xdr:to>
    <xdr:graphicFrame macro="">
      <xdr:nvGraphicFramePr>
        <xdr:cNvPr id="2" name="Graphique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604"/>
  <sheetViews>
    <sheetView workbookViewId="0">
      <selection activeCell="L17" sqref="L17"/>
    </sheetView>
  </sheetViews>
  <sheetFormatPr baseColWidth="10" defaultRowHeight="14.4" x14ac:dyDescent="0.3"/>
  <cols>
    <col min="15" max="15" width="31.5546875" bestFit="1" customWidth="1"/>
  </cols>
  <sheetData>
    <row r="1" spans="1:24" x14ac:dyDescent="0.3">
      <c r="P1" t="s">
        <v>586</v>
      </c>
      <c r="Q1" t="s">
        <v>587</v>
      </c>
      <c r="R1" t="s">
        <v>586</v>
      </c>
      <c r="S1" t="s">
        <v>587</v>
      </c>
      <c r="T1" t="s">
        <v>588</v>
      </c>
      <c r="U1" t="s">
        <v>589</v>
      </c>
      <c r="V1" t="s">
        <v>590</v>
      </c>
      <c r="W1" t="s">
        <v>591</v>
      </c>
    </row>
    <row r="2" spans="1:24" ht="43.2" x14ac:dyDescent="0.3">
      <c r="A2" t="s">
        <v>592</v>
      </c>
      <c r="B2" s="158" t="s">
        <v>593</v>
      </c>
      <c r="C2" s="9" t="s">
        <v>594</v>
      </c>
      <c r="D2" s="9" t="s">
        <v>595</v>
      </c>
      <c r="E2" s="9" t="s">
        <v>596</v>
      </c>
      <c r="F2" s="158" t="s">
        <v>597</v>
      </c>
      <c r="G2" s="9" t="s">
        <v>598</v>
      </c>
      <c r="H2" s="9" t="s">
        <v>599</v>
      </c>
      <c r="I2" s="9" t="s">
        <v>600</v>
      </c>
      <c r="J2" s="9" t="s">
        <v>601</v>
      </c>
      <c r="K2" s="9" t="s">
        <v>602</v>
      </c>
      <c r="L2" s="9" t="s">
        <v>603</v>
      </c>
      <c r="M2" s="158" t="s">
        <v>604</v>
      </c>
      <c r="N2" s="158" t="s">
        <v>605</v>
      </c>
      <c r="O2" s="9" t="s">
        <v>606</v>
      </c>
      <c r="P2" t="s">
        <v>607</v>
      </c>
      <c r="Q2" t="s">
        <v>608</v>
      </c>
      <c r="R2" t="s">
        <v>608</v>
      </c>
      <c r="S2" t="s">
        <v>607</v>
      </c>
      <c r="T2" t="s">
        <v>608</v>
      </c>
      <c r="U2" t="s">
        <v>607</v>
      </c>
      <c r="V2" t="s">
        <v>609</v>
      </c>
      <c r="W2" t="s">
        <v>609</v>
      </c>
      <c r="X2" t="s">
        <v>609</v>
      </c>
    </row>
    <row r="3" spans="1:24" x14ac:dyDescent="0.3">
      <c r="A3" s="159">
        <v>44927</v>
      </c>
      <c r="B3" s="3" t="s">
        <v>610</v>
      </c>
      <c r="C3" t="s">
        <v>611</v>
      </c>
      <c r="D3">
        <v>21</v>
      </c>
      <c r="E3" t="s">
        <v>612</v>
      </c>
      <c r="F3" s="3" t="s">
        <v>613</v>
      </c>
      <c r="G3" t="s">
        <v>614</v>
      </c>
      <c r="H3">
        <v>354</v>
      </c>
      <c r="I3" t="s">
        <v>615</v>
      </c>
      <c r="J3" t="s">
        <v>616</v>
      </c>
      <c r="K3">
        <v>54</v>
      </c>
      <c r="L3" t="s">
        <v>617</v>
      </c>
      <c r="M3" s="3" t="s">
        <v>618</v>
      </c>
      <c r="N3" t="s">
        <v>619</v>
      </c>
      <c r="O3" t="s">
        <v>620</v>
      </c>
      <c r="P3">
        <v>0</v>
      </c>
      <c r="Q3">
        <v>0</v>
      </c>
      <c r="R3">
        <v>0</v>
      </c>
      <c r="S3">
        <v>0</v>
      </c>
      <c r="T3">
        <v>0</v>
      </c>
      <c r="U3">
        <v>0</v>
      </c>
      <c r="V3">
        <v>26</v>
      </c>
      <c r="W3">
        <v>0</v>
      </c>
      <c r="X3">
        <v>0</v>
      </c>
    </row>
    <row r="4" spans="1:24" x14ac:dyDescent="0.3">
      <c r="A4" s="159">
        <v>44927</v>
      </c>
      <c r="B4" s="3" t="s">
        <v>610</v>
      </c>
      <c r="C4" t="s">
        <v>611</v>
      </c>
      <c r="D4">
        <v>21</v>
      </c>
      <c r="E4" t="s">
        <v>612</v>
      </c>
      <c r="F4" s="3" t="s">
        <v>621</v>
      </c>
      <c r="G4" t="s">
        <v>622</v>
      </c>
      <c r="H4">
        <v>500</v>
      </c>
      <c r="I4" t="s">
        <v>210</v>
      </c>
      <c r="J4" t="s">
        <v>616</v>
      </c>
      <c r="K4">
        <v>40</v>
      </c>
      <c r="L4" t="s">
        <v>623</v>
      </c>
      <c r="M4" s="3" t="s">
        <v>618</v>
      </c>
      <c r="N4" t="s">
        <v>619</v>
      </c>
      <c r="O4" t="s">
        <v>620</v>
      </c>
      <c r="P4">
        <v>84</v>
      </c>
      <c r="Q4">
        <v>0</v>
      </c>
      <c r="R4">
        <v>0</v>
      </c>
      <c r="S4">
        <v>0</v>
      </c>
      <c r="T4">
        <v>0</v>
      </c>
      <c r="U4">
        <v>0</v>
      </c>
      <c r="V4">
        <v>0</v>
      </c>
      <c r="W4">
        <v>0</v>
      </c>
      <c r="X4">
        <v>0</v>
      </c>
    </row>
    <row r="5" spans="1:24" x14ac:dyDescent="0.3">
      <c r="A5" s="160"/>
      <c r="B5" s="3" t="s">
        <v>624</v>
      </c>
      <c r="C5" t="s">
        <v>625</v>
      </c>
      <c r="D5">
        <v>95</v>
      </c>
      <c r="E5" t="s">
        <v>626</v>
      </c>
      <c r="F5" s="3" t="s">
        <v>627</v>
      </c>
      <c r="G5" t="s">
        <v>628</v>
      </c>
      <c r="H5">
        <v>500</v>
      </c>
      <c r="I5" t="s">
        <v>210</v>
      </c>
      <c r="J5" t="s">
        <v>629</v>
      </c>
      <c r="K5">
        <v>47</v>
      </c>
      <c r="L5" t="s">
        <v>630</v>
      </c>
      <c r="M5" s="3" t="s">
        <v>618</v>
      </c>
      <c r="N5" t="s">
        <v>619</v>
      </c>
      <c r="O5" t="s">
        <v>620</v>
      </c>
      <c r="P5">
        <v>60</v>
      </c>
      <c r="Q5">
        <v>0</v>
      </c>
      <c r="R5">
        <v>0</v>
      </c>
      <c r="S5">
        <v>0</v>
      </c>
      <c r="T5">
        <v>0</v>
      </c>
      <c r="U5">
        <v>0</v>
      </c>
      <c r="V5">
        <v>0</v>
      </c>
      <c r="W5">
        <v>0</v>
      </c>
      <c r="X5">
        <v>0</v>
      </c>
    </row>
    <row r="6" spans="1:24" x14ac:dyDescent="0.3">
      <c r="A6" s="160"/>
      <c r="B6" s="3" t="s">
        <v>631</v>
      </c>
      <c r="C6" t="s">
        <v>632</v>
      </c>
      <c r="D6">
        <v>72</v>
      </c>
      <c r="E6" t="s">
        <v>633</v>
      </c>
      <c r="F6" s="3" t="s">
        <v>634</v>
      </c>
      <c r="G6" t="s">
        <v>635</v>
      </c>
      <c r="H6">
        <v>500</v>
      </c>
      <c r="I6" t="s">
        <v>210</v>
      </c>
      <c r="J6" t="s">
        <v>616</v>
      </c>
      <c r="K6">
        <v>43</v>
      </c>
      <c r="L6" t="s">
        <v>636</v>
      </c>
      <c r="M6" s="3" t="s">
        <v>618</v>
      </c>
      <c r="N6" t="s">
        <v>637</v>
      </c>
      <c r="O6" t="s">
        <v>638</v>
      </c>
      <c r="P6">
        <v>46</v>
      </c>
      <c r="Q6">
        <v>0</v>
      </c>
      <c r="R6">
        <v>0</v>
      </c>
      <c r="S6">
        <v>0</v>
      </c>
      <c r="T6">
        <v>0</v>
      </c>
      <c r="U6">
        <v>0</v>
      </c>
      <c r="V6">
        <v>0</v>
      </c>
      <c r="W6">
        <v>0</v>
      </c>
      <c r="X6">
        <v>0</v>
      </c>
    </row>
    <row r="7" spans="1:24" x14ac:dyDescent="0.3">
      <c r="A7" s="159">
        <v>44927</v>
      </c>
      <c r="B7" s="3" t="s">
        <v>639</v>
      </c>
      <c r="C7" t="s">
        <v>640</v>
      </c>
      <c r="D7">
        <v>60</v>
      </c>
      <c r="E7" t="s">
        <v>641</v>
      </c>
      <c r="F7" s="3" t="s">
        <v>642</v>
      </c>
      <c r="G7" t="s">
        <v>643</v>
      </c>
      <c r="H7">
        <v>354</v>
      </c>
      <c r="I7" t="s">
        <v>615</v>
      </c>
      <c r="J7" t="s">
        <v>616</v>
      </c>
      <c r="K7">
        <v>54</v>
      </c>
      <c r="L7" t="s">
        <v>617</v>
      </c>
      <c r="M7" s="3" t="s">
        <v>618</v>
      </c>
      <c r="N7" t="s">
        <v>644</v>
      </c>
      <c r="O7" t="s">
        <v>645</v>
      </c>
      <c r="P7">
        <v>0</v>
      </c>
      <c r="Q7">
        <v>0</v>
      </c>
      <c r="R7">
        <v>0</v>
      </c>
      <c r="S7">
        <v>0</v>
      </c>
      <c r="T7">
        <v>0</v>
      </c>
      <c r="U7">
        <v>0</v>
      </c>
      <c r="V7">
        <v>37</v>
      </c>
      <c r="W7">
        <v>0</v>
      </c>
      <c r="X7">
        <v>0</v>
      </c>
    </row>
    <row r="8" spans="1:24" x14ac:dyDescent="0.3">
      <c r="A8" s="159">
        <v>44927</v>
      </c>
      <c r="B8" s="3" t="s">
        <v>646</v>
      </c>
      <c r="C8" t="s">
        <v>647</v>
      </c>
      <c r="D8">
        <v>60</v>
      </c>
      <c r="E8" t="s">
        <v>641</v>
      </c>
      <c r="F8" s="3" t="s">
        <v>648</v>
      </c>
      <c r="G8" t="s">
        <v>649</v>
      </c>
      <c r="H8">
        <v>202</v>
      </c>
      <c r="I8" t="s">
        <v>650</v>
      </c>
      <c r="J8" t="s">
        <v>629</v>
      </c>
      <c r="K8">
        <v>1</v>
      </c>
      <c r="L8" t="s">
        <v>651</v>
      </c>
      <c r="M8" s="3" t="s">
        <v>618</v>
      </c>
      <c r="N8" t="s">
        <v>652</v>
      </c>
      <c r="O8" t="s">
        <v>653</v>
      </c>
      <c r="P8">
        <v>0</v>
      </c>
      <c r="Q8">
        <v>0</v>
      </c>
      <c r="R8">
        <v>0</v>
      </c>
      <c r="S8">
        <v>0</v>
      </c>
      <c r="T8">
        <v>0</v>
      </c>
      <c r="U8">
        <v>0</v>
      </c>
      <c r="V8">
        <v>0</v>
      </c>
      <c r="W8">
        <v>0</v>
      </c>
      <c r="X8">
        <v>0</v>
      </c>
    </row>
    <row r="9" spans="1:24" x14ac:dyDescent="0.3">
      <c r="A9" s="159">
        <v>44927</v>
      </c>
      <c r="B9" s="3" t="s">
        <v>646</v>
      </c>
      <c r="C9" t="s">
        <v>647</v>
      </c>
      <c r="D9">
        <v>60</v>
      </c>
      <c r="E9" t="s">
        <v>641</v>
      </c>
      <c r="F9" s="3" t="s">
        <v>654</v>
      </c>
      <c r="G9" t="s">
        <v>655</v>
      </c>
      <c r="H9">
        <v>202</v>
      </c>
      <c r="I9" t="s">
        <v>650</v>
      </c>
      <c r="J9" t="s">
        <v>629</v>
      </c>
      <c r="K9">
        <v>1</v>
      </c>
      <c r="L9" t="s">
        <v>651</v>
      </c>
      <c r="M9" s="3" t="s">
        <v>618</v>
      </c>
      <c r="N9" t="s">
        <v>652</v>
      </c>
      <c r="O9" t="s">
        <v>653</v>
      </c>
      <c r="P9">
        <v>0</v>
      </c>
      <c r="Q9">
        <v>0</v>
      </c>
      <c r="R9">
        <v>0</v>
      </c>
      <c r="S9">
        <v>0</v>
      </c>
      <c r="T9">
        <v>0</v>
      </c>
      <c r="U9">
        <v>0</v>
      </c>
      <c r="V9">
        <v>0</v>
      </c>
      <c r="W9">
        <v>0</v>
      </c>
      <c r="X9">
        <v>0</v>
      </c>
    </row>
    <row r="10" spans="1:24" x14ac:dyDescent="0.3">
      <c r="A10" s="159">
        <v>44927</v>
      </c>
      <c r="B10" s="3" t="s">
        <v>656</v>
      </c>
      <c r="C10" t="s">
        <v>657</v>
      </c>
      <c r="D10">
        <v>21</v>
      </c>
      <c r="E10" t="s">
        <v>612</v>
      </c>
      <c r="F10" s="3" t="s">
        <v>658</v>
      </c>
      <c r="G10" t="s">
        <v>659</v>
      </c>
      <c r="H10">
        <v>500</v>
      </c>
      <c r="I10" t="s">
        <v>210</v>
      </c>
      <c r="J10" t="s">
        <v>629</v>
      </c>
      <c r="K10">
        <v>41</v>
      </c>
      <c r="L10" t="s">
        <v>660</v>
      </c>
      <c r="M10" s="3" t="s">
        <v>618</v>
      </c>
      <c r="N10" t="s">
        <v>661</v>
      </c>
      <c r="O10" t="s">
        <v>662</v>
      </c>
      <c r="P10">
        <v>95</v>
      </c>
      <c r="Q10">
        <v>0</v>
      </c>
      <c r="R10">
        <v>0</v>
      </c>
      <c r="S10">
        <v>0</v>
      </c>
      <c r="T10">
        <v>0</v>
      </c>
      <c r="U10">
        <v>0</v>
      </c>
      <c r="V10">
        <v>0</v>
      </c>
      <c r="W10">
        <v>0</v>
      </c>
      <c r="X10">
        <v>0</v>
      </c>
    </row>
    <row r="11" spans="1:24" x14ac:dyDescent="0.3">
      <c r="A11" s="159">
        <v>44927</v>
      </c>
      <c r="B11" s="3" t="s">
        <v>663</v>
      </c>
      <c r="C11" t="s">
        <v>664</v>
      </c>
      <c r="D11">
        <v>3</v>
      </c>
      <c r="E11" t="s">
        <v>665</v>
      </c>
      <c r="F11" s="3" t="s">
        <v>666</v>
      </c>
      <c r="G11" t="s">
        <v>667</v>
      </c>
      <c r="H11">
        <v>202</v>
      </c>
      <c r="I11" t="s">
        <v>650</v>
      </c>
      <c r="J11" t="s">
        <v>629</v>
      </c>
      <c r="K11">
        <v>1</v>
      </c>
      <c r="L11" t="s">
        <v>651</v>
      </c>
      <c r="M11" s="3" t="s">
        <v>618</v>
      </c>
      <c r="N11" t="s">
        <v>668</v>
      </c>
      <c r="O11" t="s">
        <v>669</v>
      </c>
      <c r="P11">
        <v>0</v>
      </c>
      <c r="Q11">
        <v>2</v>
      </c>
      <c r="R11">
        <v>0</v>
      </c>
      <c r="S11">
        <v>0</v>
      </c>
      <c r="T11">
        <v>0</v>
      </c>
      <c r="U11">
        <v>0</v>
      </c>
      <c r="V11">
        <v>0</v>
      </c>
      <c r="W11">
        <v>0</v>
      </c>
      <c r="X11">
        <v>0</v>
      </c>
    </row>
    <row r="12" spans="1:24" x14ac:dyDescent="0.3">
      <c r="A12" s="161"/>
      <c r="B12" s="3" t="s">
        <v>670</v>
      </c>
      <c r="C12" t="s">
        <v>671</v>
      </c>
      <c r="D12">
        <v>95</v>
      </c>
      <c r="E12" t="s">
        <v>626</v>
      </c>
      <c r="F12" s="3" t="s">
        <v>672</v>
      </c>
      <c r="G12" t="s">
        <v>673</v>
      </c>
      <c r="H12">
        <v>500</v>
      </c>
      <c r="I12" t="s">
        <v>210</v>
      </c>
      <c r="J12" t="s">
        <v>616</v>
      </c>
      <c r="K12">
        <v>47</v>
      </c>
      <c r="L12" t="s">
        <v>630</v>
      </c>
      <c r="M12" s="3" t="s">
        <v>618</v>
      </c>
      <c r="N12" t="s">
        <v>674</v>
      </c>
      <c r="O12" t="s">
        <v>675</v>
      </c>
      <c r="P12">
        <v>75</v>
      </c>
      <c r="Q12">
        <v>0</v>
      </c>
      <c r="R12">
        <v>0</v>
      </c>
      <c r="S12">
        <v>5</v>
      </c>
      <c r="T12">
        <v>0</v>
      </c>
      <c r="U12">
        <v>0</v>
      </c>
      <c r="V12">
        <v>0</v>
      </c>
      <c r="W12">
        <v>0</v>
      </c>
      <c r="X12">
        <v>0</v>
      </c>
    </row>
    <row r="13" spans="1:24" x14ac:dyDescent="0.3">
      <c r="A13" s="159">
        <v>44927</v>
      </c>
      <c r="B13" s="3" t="s">
        <v>676</v>
      </c>
      <c r="C13" t="s">
        <v>677</v>
      </c>
      <c r="D13">
        <v>47</v>
      </c>
      <c r="E13" t="s">
        <v>678</v>
      </c>
      <c r="F13" s="3" t="s">
        <v>679</v>
      </c>
      <c r="G13" t="s">
        <v>680</v>
      </c>
      <c r="H13">
        <v>354</v>
      </c>
      <c r="I13" t="s">
        <v>615</v>
      </c>
      <c r="J13" t="s">
        <v>616</v>
      </c>
      <c r="K13">
        <v>54</v>
      </c>
      <c r="L13" t="s">
        <v>617</v>
      </c>
      <c r="M13" s="3" t="s">
        <v>618</v>
      </c>
      <c r="N13" t="s">
        <v>681</v>
      </c>
      <c r="O13" t="s">
        <v>682</v>
      </c>
      <c r="P13">
        <v>0</v>
      </c>
      <c r="Q13">
        <v>0</v>
      </c>
      <c r="R13">
        <v>0</v>
      </c>
      <c r="S13">
        <v>0</v>
      </c>
      <c r="T13">
        <v>0</v>
      </c>
      <c r="U13">
        <v>0</v>
      </c>
      <c r="V13">
        <v>51</v>
      </c>
      <c r="W13">
        <v>0</v>
      </c>
      <c r="X13">
        <v>0</v>
      </c>
    </row>
    <row r="14" spans="1:24" x14ac:dyDescent="0.3">
      <c r="A14" s="160"/>
      <c r="B14" s="3" t="s">
        <v>252</v>
      </c>
      <c r="C14" t="s">
        <v>253</v>
      </c>
      <c r="D14">
        <v>60</v>
      </c>
      <c r="E14" t="s">
        <v>641</v>
      </c>
      <c r="F14" s="3" t="s">
        <v>683</v>
      </c>
      <c r="G14" t="s">
        <v>684</v>
      </c>
      <c r="H14">
        <v>500</v>
      </c>
      <c r="I14" t="s">
        <v>210</v>
      </c>
      <c r="J14" t="s">
        <v>616</v>
      </c>
      <c r="K14">
        <v>45</v>
      </c>
      <c r="L14" t="s">
        <v>685</v>
      </c>
      <c r="M14" s="3" t="s">
        <v>618</v>
      </c>
      <c r="N14" t="s">
        <v>681</v>
      </c>
      <c r="O14" t="s">
        <v>682</v>
      </c>
      <c r="P14">
        <v>82</v>
      </c>
      <c r="Q14">
        <v>0</v>
      </c>
      <c r="R14">
        <v>0</v>
      </c>
      <c r="S14">
        <v>0</v>
      </c>
      <c r="T14">
        <v>0</v>
      </c>
      <c r="U14">
        <v>0</v>
      </c>
      <c r="V14">
        <v>0</v>
      </c>
      <c r="W14">
        <v>0</v>
      </c>
      <c r="X14">
        <v>0</v>
      </c>
    </row>
    <row r="15" spans="1:24" x14ac:dyDescent="0.3">
      <c r="A15" s="160"/>
      <c r="B15" s="3" t="s">
        <v>686</v>
      </c>
      <c r="C15" t="s">
        <v>687</v>
      </c>
      <c r="D15">
        <v>61</v>
      </c>
      <c r="E15" t="s">
        <v>688</v>
      </c>
      <c r="F15" s="3" t="s">
        <v>689</v>
      </c>
      <c r="G15" t="s">
        <v>690</v>
      </c>
      <c r="H15">
        <v>500</v>
      </c>
      <c r="I15" t="s">
        <v>210</v>
      </c>
      <c r="J15" t="s">
        <v>629</v>
      </c>
      <c r="K15">
        <v>45</v>
      </c>
      <c r="L15" t="s">
        <v>685</v>
      </c>
      <c r="M15" s="3" t="s">
        <v>618</v>
      </c>
      <c r="N15" t="s">
        <v>681</v>
      </c>
      <c r="O15" t="s">
        <v>682</v>
      </c>
      <c r="P15">
        <v>67</v>
      </c>
      <c r="Q15">
        <v>0</v>
      </c>
      <c r="R15">
        <v>0</v>
      </c>
      <c r="S15">
        <v>0</v>
      </c>
      <c r="T15">
        <v>0</v>
      </c>
      <c r="U15">
        <v>0</v>
      </c>
      <c r="V15">
        <v>0</v>
      </c>
      <c r="W15">
        <v>0</v>
      </c>
      <c r="X15">
        <v>0</v>
      </c>
    </row>
    <row r="16" spans="1:24" x14ac:dyDescent="0.3">
      <c r="A16" s="159">
        <v>44927</v>
      </c>
      <c r="B16" s="3" t="s">
        <v>691</v>
      </c>
      <c r="C16" t="s">
        <v>692</v>
      </c>
      <c r="D16">
        <v>95</v>
      </c>
      <c r="E16" t="s">
        <v>626</v>
      </c>
      <c r="F16" s="3" t="s">
        <v>693</v>
      </c>
      <c r="G16" t="s">
        <v>694</v>
      </c>
      <c r="H16">
        <v>500</v>
      </c>
      <c r="I16" t="s">
        <v>210</v>
      </c>
      <c r="J16" t="s">
        <v>616</v>
      </c>
      <c r="K16">
        <v>43</v>
      </c>
      <c r="L16" t="s">
        <v>636</v>
      </c>
      <c r="M16" s="3" t="s">
        <v>618</v>
      </c>
      <c r="N16" t="s">
        <v>695</v>
      </c>
      <c r="O16" t="s">
        <v>696</v>
      </c>
      <c r="P16">
        <v>58</v>
      </c>
      <c r="Q16">
        <v>0</v>
      </c>
      <c r="R16">
        <v>0</v>
      </c>
      <c r="S16">
        <v>12</v>
      </c>
      <c r="T16">
        <v>0</v>
      </c>
      <c r="U16">
        <v>0</v>
      </c>
      <c r="V16">
        <v>0</v>
      </c>
      <c r="W16">
        <v>0</v>
      </c>
      <c r="X16">
        <v>0</v>
      </c>
    </row>
    <row r="17" spans="1:24" x14ac:dyDescent="0.3">
      <c r="A17" s="159">
        <v>44927</v>
      </c>
      <c r="B17" s="3" t="s">
        <v>697</v>
      </c>
      <c r="C17" t="s">
        <v>698</v>
      </c>
      <c r="D17">
        <v>13</v>
      </c>
      <c r="E17" t="s">
        <v>699</v>
      </c>
      <c r="F17" s="3" t="s">
        <v>700</v>
      </c>
      <c r="G17" t="s">
        <v>701</v>
      </c>
      <c r="H17">
        <v>500</v>
      </c>
      <c r="I17" t="s">
        <v>210</v>
      </c>
      <c r="J17" t="s">
        <v>629</v>
      </c>
      <c r="K17">
        <v>40</v>
      </c>
      <c r="L17" t="s">
        <v>623</v>
      </c>
      <c r="M17" s="3" t="s">
        <v>618</v>
      </c>
      <c r="N17" t="s">
        <v>695</v>
      </c>
      <c r="O17" t="s">
        <v>696</v>
      </c>
      <c r="P17">
        <v>185</v>
      </c>
      <c r="Q17">
        <v>0</v>
      </c>
      <c r="R17">
        <v>0</v>
      </c>
      <c r="S17">
        <v>0</v>
      </c>
      <c r="T17">
        <v>0</v>
      </c>
      <c r="U17">
        <v>0</v>
      </c>
      <c r="V17">
        <v>0</v>
      </c>
      <c r="W17">
        <v>0</v>
      </c>
      <c r="X17">
        <v>0</v>
      </c>
    </row>
    <row r="18" spans="1:24" x14ac:dyDescent="0.3">
      <c r="A18" s="159">
        <v>44927</v>
      </c>
      <c r="B18" s="3" t="s">
        <v>676</v>
      </c>
      <c r="C18" t="s">
        <v>677</v>
      </c>
      <c r="D18">
        <v>47</v>
      </c>
      <c r="E18" t="s">
        <v>678</v>
      </c>
      <c r="F18" s="3" t="s">
        <v>702</v>
      </c>
      <c r="G18" t="s">
        <v>703</v>
      </c>
      <c r="H18">
        <v>354</v>
      </c>
      <c r="I18" t="s">
        <v>615</v>
      </c>
      <c r="J18" t="s">
        <v>629</v>
      </c>
      <c r="K18">
        <v>54</v>
      </c>
      <c r="L18" t="s">
        <v>617</v>
      </c>
      <c r="M18" s="3" t="s">
        <v>618</v>
      </c>
      <c r="N18" t="s">
        <v>695</v>
      </c>
      <c r="O18" t="s">
        <v>696</v>
      </c>
      <c r="P18">
        <v>0</v>
      </c>
      <c r="Q18">
        <v>0</v>
      </c>
      <c r="R18">
        <v>0</v>
      </c>
      <c r="S18">
        <v>0</v>
      </c>
      <c r="T18">
        <v>0</v>
      </c>
      <c r="U18">
        <v>0</v>
      </c>
      <c r="V18">
        <v>52</v>
      </c>
      <c r="W18">
        <v>6</v>
      </c>
      <c r="X18">
        <v>0</v>
      </c>
    </row>
    <row r="19" spans="1:24" x14ac:dyDescent="0.3">
      <c r="A19" s="160"/>
      <c r="B19" s="3" t="s">
        <v>252</v>
      </c>
      <c r="C19" t="s">
        <v>253</v>
      </c>
      <c r="D19">
        <v>60</v>
      </c>
      <c r="E19" t="s">
        <v>641</v>
      </c>
      <c r="F19" s="3" t="s">
        <v>704</v>
      </c>
      <c r="G19" t="s">
        <v>705</v>
      </c>
      <c r="H19">
        <v>207</v>
      </c>
      <c r="I19" t="s">
        <v>706</v>
      </c>
      <c r="J19" t="s">
        <v>629</v>
      </c>
      <c r="K19">
        <v>9</v>
      </c>
      <c r="L19" t="s">
        <v>707</v>
      </c>
      <c r="M19" s="3" t="s">
        <v>618</v>
      </c>
      <c r="N19" t="s">
        <v>695</v>
      </c>
      <c r="O19" t="s">
        <v>696</v>
      </c>
      <c r="P19">
        <v>0</v>
      </c>
      <c r="Q19">
        <v>10</v>
      </c>
      <c r="R19">
        <v>0</v>
      </c>
      <c r="S19">
        <v>0</v>
      </c>
      <c r="T19">
        <v>0</v>
      </c>
      <c r="U19">
        <v>0</v>
      </c>
      <c r="V19">
        <v>0</v>
      </c>
      <c r="W19">
        <v>0</v>
      </c>
      <c r="X19">
        <v>0</v>
      </c>
    </row>
    <row r="20" spans="1:24" x14ac:dyDescent="0.3">
      <c r="A20" s="160"/>
      <c r="B20" s="3" t="s">
        <v>252</v>
      </c>
      <c r="C20" t="s">
        <v>253</v>
      </c>
      <c r="D20">
        <v>60</v>
      </c>
      <c r="E20" t="s">
        <v>641</v>
      </c>
      <c r="F20" s="3" t="s">
        <v>708</v>
      </c>
      <c r="G20" t="s">
        <v>709</v>
      </c>
      <c r="H20">
        <v>500</v>
      </c>
      <c r="I20" t="s">
        <v>210</v>
      </c>
      <c r="J20" t="s">
        <v>629</v>
      </c>
      <c r="K20">
        <v>45</v>
      </c>
      <c r="L20" t="s">
        <v>685</v>
      </c>
      <c r="M20" s="3" t="s">
        <v>618</v>
      </c>
      <c r="N20" t="s">
        <v>695</v>
      </c>
      <c r="O20" t="s">
        <v>696</v>
      </c>
      <c r="P20">
        <v>60</v>
      </c>
      <c r="Q20">
        <v>0</v>
      </c>
      <c r="R20">
        <v>0</v>
      </c>
      <c r="S20">
        <v>0</v>
      </c>
      <c r="T20">
        <v>0</v>
      </c>
      <c r="U20">
        <v>0</v>
      </c>
      <c r="V20">
        <v>0</v>
      </c>
      <c r="W20">
        <v>0</v>
      </c>
      <c r="X20">
        <v>0</v>
      </c>
    </row>
    <row r="21" spans="1:24" x14ac:dyDescent="0.3">
      <c r="A21" s="159">
        <v>44927</v>
      </c>
      <c r="B21" s="3" t="s">
        <v>710</v>
      </c>
      <c r="C21" t="s">
        <v>711</v>
      </c>
      <c r="D21">
        <v>17</v>
      </c>
      <c r="E21" t="s">
        <v>712</v>
      </c>
      <c r="F21" s="3" t="s">
        <v>713</v>
      </c>
      <c r="G21" t="s">
        <v>714</v>
      </c>
      <c r="H21">
        <v>202</v>
      </c>
      <c r="I21" t="s">
        <v>650</v>
      </c>
      <c r="J21" t="s">
        <v>629</v>
      </c>
      <c r="K21">
        <v>1</v>
      </c>
      <c r="L21" t="s">
        <v>651</v>
      </c>
      <c r="M21" s="3" t="s">
        <v>618</v>
      </c>
      <c r="N21" t="s">
        <v>715</v>
      </c>
      <c r="O21" t="s">
        <v>716</v>
      </c>
      <c r="P21">
        <v>0</v>
      </c>
      <c r="Q21">
        <v>0</v>
      </c>
      <c r="R21">
        <v>0</v>
      </c>
      <c r="S21">
        <v>0</v>
      </c>
      <c r="T21">
        <v>0</v>
      </c>
      <c r="U21">
        <v>0</v>
      </c>
      <c r="V21">
        <v>0</v>
      </c>
      <c r="W21">
        <v>0</v>
      </c>
      <c r="X21">
        <v>0</v>
      </c>
    </row>
    <row r="22" spans="1:24" x14ac:dyDescent="0.3">
      <c r="A22" s="159">
        <v>44927</v>
      </c>
      <c r="B22" s="3" t="s">
        <v>717</v>
      </c>
      <c r="C22" t="s">
        <v>718</v>
      </c>
      <c r="D22">
        <v>61</v>
      </c>
      <c r="E22" t="s">
        <v>688</v>
      </c>
      <c r="F22" s="3" t="s">
        <v>719</v>
      </c>
      <c r="G22" t="s">
        <v>720</v>
      </c>
      <c r="H22">
        <v>500</v>
      </c>
      <c r="I22" t="s">
        <v>210</v>
      </c>
      <c r="J22" t="s">
        <v>629</v>
      </c>
      <c r="K22">
        <v>45</v>
      </c>
      <c r="L22" t="s">
        <v>685</v>
      </c>
      <c r="M22" s="3" t="s">
        <v>618</v>
      </c>
      <c r="N22" t="s">
        <v>721</v>
      </c>
      <c r="O22" t="s">
        <v>411</v>
      </c>
      <c r="P22">
        <v>105</v>
      </c>
      <c r="Q22">
        <v>0</v>
      </c>
      <c r="R22">
        <v>0</v>
      </c>
      <c r="S22">
        <v>0</v>
      </c>
      <c r="T22">
        <v>0</v>
      </c>
      <c r="U22">
        <v>0</v>
      </c>
      <c r="V22">
        <v>0</v>
      </c>
      <c r="W22">
        <v>0</v>
      </c>
      <c r="X22">
        <v>0</v>
      </c>
    </row>
    <row r="23" spans="1:24" x14ac:dyDescent="0.3">
      <c r="A23" s="159">
        <v>44927</v>
      </c>
      <c r="B23" s="3" t="s">
        <v>722</v>
      </c>
      <c r="C23" t="s">
        <v>723</v>
      </c>
      <c r="D23">
        <v>60</v>
      </c>
      <c r="E23" t="s">
        <v>641</v>
      </c>
      <c r="F23" s="3" t="s">
        <v>724</v>
      </c>
      <c r="G23" t="s">
        <v>725</v>
      </c>
      <c r="H23">
        <v>209</v>
      </c>
      <c r="I23" t="s">
        <v>726</v>
      </c>
      <c r="J23" t="s">
        <v>616</v>
      </c>
      <c r="K23">
        <v>99</v>
      </c>
      <c r="L23" t="s">
        <v>727</v>
      </c>
      <c r="M23" s="3" t="s">
        <v>618</v>
      </c>
      <c r="N23" t="s">
        <v>721</v>
      </c>
      <c r="O23" t="s">
        <v>411</v>
      </c>
      <c r="P23">
        <v>0</v>
      </c>
      <c r="Q23">
        <v>0</v>
      </c>
      <c r="R23">
        <v>0</v>
      </c>
      <c r="S23">
        <v>0</v>
      </c>
      <c r="T23">
        <v>0</v>
      </c>
      <c r="U23">
        <v>0</v>
      </c>
      <c r="V23">
        <v>0</v>
      </c>
      <c r="W23">
        <v>0</v>
      </c>
      <c r="X23">
        <v>0</v>
      </c>
    </row>
    <row r="24" spans="1:24" x14ac:dyDescent="0.3">
      <c r="A24" s="159">
        <v>44927</v>
      </c>
      <c r="B24" s="3" t="s">
        <v>728</v>
      </c>
      <c r="C24" t="s">
        <v>729</v>
      </c>
      <c r="D24">
        <v>13</v>
      </c>
      <c r="E24" t="s">
        <v>699</v>
      </c>
      <c r="F24" s="3" t="s">
        <v>730</v>
      </c>
      <c r="G24" t="s">
        <v>731</v>
      </c>
      <c r="H24">
        <v>500</v>
      </c>
      <c r="I24" t="s">
        <v>210</v>
      </c>
      <c r="J24" t="s">
        <v>629</v>
      </c>
      <c r="K24">
        <v>40</v>
      </c>
      <c r="L24" t="s">
        <v>623</v>
      </c>
      <c r="M24" s="3" t="s">
        <v>618</v>
      </c>
      <c r="N24" t="s">
        <v>721</v>
      </c>
      <c r="O24" t="s">
        <v>411</v>
      </c>
      <c r="P24">
        <v>169</v>
      </c>
      <c r="Q24">
        <v>0</v>
      </c>
      <c r="R24">
        <v>8</v>
      </c>
      <c r="S24">
        <v>0</v>
      </c>
      <c r="T24">
        <v>0</v>
      </c>
      <c r="U24">
        <v>0</v>
      </c>
      <c r="V24">
        <v>0</v>
      </c>
      <c r="W24">
        <v>0</v>
      </c>
      <c r="X24">
        <v>0</v>
      </c>
    </row>
    <row r="25" spans="1:24" x14ac:dyDescent="0.3">
      <c r="A25" s="159">
        <v>44927</v>
      </c>
      <c r="B25" s="3" t="s">
        <v>732</v>
      </c>
      <c r="C25" t="s">
        <v>733</v>
      </c>
      <c r="D25">
        <v>3</v>
      </c>
      <c r="E25" t="s">
        <v>665</v>
      </c>
      <c r="F25" s="3" t="s">
        <v>734</v>
      </c>
      <c r="G25" t="s">
        <v>735</v>
      </c>
      <c r="H25">
        <v>202</v>
      </c>
      <c r="I25" t="s">
        <v>650</v>
      </c>
      <c r="J25" t="s">
        <v>629</v>
      </c>
      <c r="K25">
        <v>1</v>
      </c>
      <c r="L25" t="s">
        <v>651</v>
      </c>
      <c r="M25" s="3" t="s">
        <v>618</v>
      </c>
      <c r="N25" t="s">
        <v>721</v>
      </c>
      <c r="O25" t="s">
        <v>411</v>
      </c>
      <c r="P25">
        <v>0</v>
      </c>
      <c r="Q25">
        <v>0</v>
      </c>
      <c r="R25">
        <v>0</v>
      </c>
      <c r="S25">
        <v>0</v>
      </c>
      <c r="T25">
        <v>0</v>
      </c>
      <c r="U25">
        <v>0</v>
      </c>
      <c r="V25">
        <v>0</v>
      </c>
      <c r="W25">
        <v>0</v>
      </c>
      <c r="X25">
        <v>0</v>
      </c>
    </row>
    <row r="26" spans="1:24" x14ac:dyDescent="0.3">
      <c r="A26" s="159">
        <v>44927</v>
      </c>
      <c r="B26" s="3" t="s">
        <v>732</v>
      </c>
      <c r="C26" t="s">
        <v>733</v>
      </c>
      <c r="D26">
        <v>3</v>
      </c>
      <c r="E26" t="s">
        <v>665</v>
      </c>
      <c r="F26" s="3" t="s">
        <v>736</v>
      </c>
      <c r="G26" t="s">
        <v>737</v>
      </c>
      <c r="H26">
        <v>202</v>
      </c>
      <c r="I26" t="s">
        <v>650</v>
      </c>
      <c r="J26" t="s">
        <v>629</v>
      </c>
      <c r="K26">
        <v>1</v>
      </c>
      <c r="L26" t="s">
        <v>651</v>
      </c>
      <c r="M26" s="3" t="s">
        <v>618</v>
      </c>
      <c r="N26" t="s">
        <v>721</v>
      </c>
      <c r="O26" t="s">
        <v>411</v>
      </c>
      <c r="P26">
        <v>0</v>
      </c>
      <c r="Q26">
        <v>0</v>
      </c>
      <c r="R26">
        <v>0</v>
      </c>
      <c r="S26">
        <v>0</v>
      </c>
      <c r="T26">
        <v>0</v>
      </c>
      <c r="U26">
        <v>0</v>
      </c>
      <c r="V26">
        <v>0</v>
      </c>
      <c r="W26">
        <v>0</v>
      </c>
      <c r="X26">
        <v>0</v>
      </c>
    </row>
    <row r="27" spans="1:24" x14ac:dyDescent="0.3">
      <c r="A27" s="159">
        <v>44927</v>
      </c>
      <c r="B27" s="3" t="s">
        <v>738</v>
      </c>
      <c r="C27" t="s">
        <v>739</v>
      </c>
      <c r="D27">
        <v>72</v>
      </c>
      <c r="E27" t="s">
        <v>633</v>
      </c>
      <c r="F27" s="3" t="s">
        <v>740</v>
      </c>
      <c r="G27" t="s">
        <v>741</v>
      </c>
      <c r="H27">
        <v>500</v>
      </c>
      <c r="I27" t="s">
        <v>210</v>
      </c>
      <c r="J27" t="s">
        <v>629</v>
      </c>
      <c r="K27">
        <v>47</v>
      </c>
      <c r="L27" t="s">
        <v>630</v>
      </c>
      <c r="M27" s="3" t="s">
        <v>618</v>
      </c>
      <c r="N27" t="s">
        <v>721</v>
      </c>
      <c r="O27" t="s">
        <v>411</v>
      </c>
      <c r="P27">
        <v>90</v>
      </c>
      <c r="Q27">
        <v>0</v>
      </c>
      <c r="R27">
        <v>0</v>
      </c>
      <c r="S27">
        <v>0</v>
      </c>
      <c r="T27">
        <v>0</v>
      </c>
      <c r="U27">
        <v>0</v>
      </c>
      <c r="V27">
        <v>0</v>
      </c>
      <c r="W27">
        <v>0</v>
      </c>
      <c r="X27">
        <v>0</v>
      </c>
    </row>
    <row r="28" spans="1:24" x14ac:dyDescent="0.3">
      <c r="A28" s="162"/>
      <c r="B28" s="3" t="s">
        <v>36</v>
      </c>
      <c r="C28" t="s">
        <v>37</v>
      </c>
      <c r="D28">
        <v>95</v>
      </c>
      <c r="E28" t="s">
        <v>626</v>
      </c>
      <c r="F28" s="3" t="s">
        <v>34</v>
      </c>
      <c r="G28" t="s">
        <v>35</v>
      </c>
      <c r="H28">
        <v>500</v>
      </c>
      <c r="I28" t="s">
        <v>210</v>
      </c>
      <c r="J28" t="s">
        <v>629</v>
      </c>
      <c r="K28">
        <v>47</v>
      </c>
      <c r="L28" t="s">
        <v>630</v>
      </c>
      <c r="M28" s="3" t="s">
        <v>618</v>
      </c>
      <c r="N28" t="s">
        <v>721</v>
      </c>
      <c r="O28" t="s">
        <v>411</v>
      </c>
      <c r="P28">
        <v>95</v>
      </c>
      <c r="Q28">
        <v>0</v>
      </c>
      <c r="R28">
        <v>0</v>
      </c>
      <c r="S28">
        <v>0</v>
      </c>
      <c r="T28">
        <v>0</v>
      </c>
      <c r="U28">
        <v>0</v>
      </c>
      <c r="V28">
        <v>0</v>
      </c>
      <c r="W28">
        <v>0</v>
      </c>
      <c r="X28">
        <v>0</v>
      </c>
    </row>
    <row r="29" spans="1:24" x14ac:dyDescent="0.3">
      <c r="A29" s="160"/>
      <c r="B29" s="3" t="s">
        <v>216</v>
      </c>
      <c r="C29" t="s">
        <v>217</v>
      </c>
      <c r="D29">
        <v>95</v>
      </c>
      <c r="E29" t="s">
        <v>626</v>
      </c>
      <c r="F29" s="3" t="s">
        <v>742</v>
      </c>
      <c r="G29" t="s">
        <v>743</v>
      </c>
      <c r="H29">
        <v>500</v>
      </c>
      <c r="I29" t="s">
        <v>210</v>
      </c>
      <c r="J29" t="s">
        <v>629</v>
      </c>
      <c r="K29">
        <v>47</v>
      </c>
      <c r="L29" t="s">
        <v>630</v>
      </c>
      <c r="M29" s="3" t="s">
        <v>618</v>
      </c>
      <c r="N29" t="s">
        <v>721</v>
      </c>
      <c r="O29" t="s">
        <v>411</v>
      </c>
      <c r="P29">
        <v>103</v>
      </c>
      <c r="Q29">
        <v>0</v>
      </c>
      <c r="R29">
        <v>0</v>
      </c>
      <c r="S29">
        <v>1</v>
      </c>
      <c r="T29">
        <v>0</v>
      </c>
      <c r="U29">
        <v>0</v>
      </c>
      <c r="V29">
        <v>0</v>
      </c>
      <c r="W29">
        <v>0</v>
      </c>
      <c r="X29">
        <v>0</v>
      </c>
    </row>
    <row r="30" spans="1:24" x14ac:dyDescent="0.3">
      <c r="A30" s="159">
        <v>44927</v>
      </c>
      <c r="B30" s="3" t="s">
        <v>744</v>
      </c>
      <c r="C30" t="s">
        <v>745</v>
      </c>
      <c r="D30">
        <v>61</v>
      </c>
      <c r="E30" t="s">
        <v>688</v>
      </c>
      <c r="F30" s="3" t="s">
        <v>746</v>
      </c>
      <c r="G30" t="s">
        <v>747</v>
      </c>
      <c r="H30">
        <v>202</v>
      </c>
      <c r="I30" t="s">
        <v>650</v>
      </c>
      <c r="J30" t="s">
        <v>616</v>
      </c>
      <c r="K30">
        <v>1</v>
      </c>
      <c r="L30" t="s">
        <v>651</v>
      </c>
      <c r="M30" s="3" t="s">
        <v>618</v>
      </c>
      <c r="N30" t="s">
        <v>748</v>
      </c>
      <c r="O30" t="s">
        <v>749</v>
      </c>
      <c r="P30">
        <v>0</v>
      </c>
      <c r="Q30">
        <v>0</v>
      </c>
      <c r="R30">
        <v>0</v>
      </c>
      <c r="S30">
        <v>0</v>
      </c>
      <c r="T30">
        <v>0</v>
      </c>
      <c r="U30">
        <v>0</v>
      </c>
      <c r="V30">
        <v>0</v>
      </c>
      <c r="W30">
        <v>0</v>
      </c>
      <c r="X30">
        <v>0</v>
      </c>
    </row>
    <row r="31" spans="1:24" x14ac:dyDescent="0.3">
      <c r="A31" s="159">
        <v>44927</v>
      </c>
      <c r="B31" s="3" t="s">
        <v>750</v>
      </c>
      <c r="C31" t="s">
        <v>751</v>
      </c>
      <c r="D31">
        <v>21</v>
      </c>
      <c r="E31" t="s">
        <v>612</v>
      </c>
      <c r="F31" s="3" t="s">
        <v>752</v>
      </c>
      <c r="G31" t="s">
        <v>753</v>
      </c>
      <c r="H31">
        <v>500</v>
      </c>
      <c r="I31" t="s">
        <v>210</v>
      </c>
      <c r="J31" t="s">
        <v>629</v>
      </c>
      <c r="K31">
        <v>45</v>
      </c>
      <c r="L31" t="s">
        <v>685</v>
      </c>
      <c r="M31" s="3" t="s">
        <v>618</v>
      </c>
      <c r="N31" t="s">
        <v>754</v>
      </c>
      <c r="O31" t="s">
        <v>755</v>
      </c>
      <c r="P31">
        <v>53</v>
      </c>
      <c r="Q31">
        <v>0</v>
      </c>
      <c r="R31">
        <v>0</v>
      </c>
      <c r="S31">
        <v>0</v>
      </c>
      <c r="T31">
        <v>0</v>
      </c>
      <c r="U31">
        <v>0</v>
      </c>
      <c r="V31">
        <v>0</v>
      </c>
      <c r="W31">
        <v>0</v>
      </c>
      <c r="X31">
        <v>0</v>
      </c>
    </row>
    <row r="32" spans="1:24" x14ac:dyDescent="0.3">
      <c r="A32" s="159">
        <v>44927</v>
      </c>
      <c r="B32" s="3" t="s">
        <v>756</v>
      </c>
      <c r="C32" t="s">
        <v>757</v>
      </c>
      <c r="D32">
        <v>60</v>
      </c>
      <c r="E32" t="s">
        <v>641</v>
      </c>
      <c r="F32" s="3" t="s">
        <v>758</v>
      </c>
      <c r="G32" t="s">
        <v>759</v>
      </c>
      <c r="H32">
        <v>500</v>
      </c>
      <c r="I32" t="s">
        <v>210</v>
      </c>
      <c r="J32" t="s">
        <v>616</v>
      </c>
      <c r="K32">
        <v>45</v>
      </c>
      <c r="L32" t="s">
        <v>685</v>
      </c>
      <c r="M32" s="3" t="s">
        <v>618</v>
      </c>
      <c r="N32" t="s">
        <v>760</v>
      </c>
      <c r="O32" t="s">
        <v>761</v>
      </c>
      <c r="P32">
        <v>80</v>
      </c>
      <c r="Q32">
        <v>0</v>
      </c>
      <c r="R32">
        <v>0</v>
      </c>
      <c r="S32">
        <v>0</v>
      </c>
      <c r="T32">
        <v>0</v>
      </c>
      <c r="U32">
        <v>0</v>
      </c>
      <c r="V32">
        <v>0</v>
      </c>
      <c r="W32">
        <v>0</v>
      </c>
      <c r="X32">
        <v>0</v>
      </c>
    </row>
    <row r="33" spans="1:24" x14ac:dyDescent="0.3">
      <c r="A33" s="159">
        <v>44927</v>
      </c>
      <c r="B33" s="3" t="s">
        <v>639</v>
      </c>
      <c r="C33" t="s">
        <v>640</v>
      </c>
      <c r="D33">
        <v>60</v>
      </c>
      <c r="E33" t="s">
        <v>641</v>
      </c>
      <c r="F33" s="3" t="s">
        <v>762</v>
      </c>
      <c r="G33" t="s">
        <v>763</v>
      </c>
      <c r="H33">
        <v>354</v>
      </c>
      <c r="I33" t="s">
        <v>615</v>
      </c>
      <c r="J33" t="s">
        <v>629</v>
      </c>
      <c r="K33">
        <v>54</v>
      </c>
      <c r="L33" t="s">
        <v>617</v>
      </c>
      <c r="M33" s="3" t="s">
        <v>618</v>
      </c>
      <c r="N33" t="s">
        <v>760</v>
      </c>
      <c r="O33" t="s">
        <v>761</v>
      </c>
      <c r="P33">
        <v>0</v>
      </c>
      <c r="Q33">
        <v>0</v>
      </c>
      <c r="R33">
        <v>0</v>
      </c>
      <c r="S33">
        <v>0</v>
      </c>
      <c r="T33">
        <v>0</v>
      </c>
      <c r="U33">
        <v>0</v>
      </c>
      <c r="V33">
        <v>52</v>
      </c>
      <c r="W33">
        <v>0</v>
      </c>
      <c r="X33">
        <v>0</v>
      </c>
    </row>
    <row r="34" spans="1:24" x14ac:dyDescent="0.3">
      <c r="A34" s="159">
        <v>44927</v>
      </c>
      <c r="B34" s="3" t="s">
        <v>764</v>
      </c>
      <c r="C34" t="s">
        <v>765</v>
      </c>
      <c r="D34">
        <v>21</v>
      </c>
      <c r="E34" t="s">
        <v>612</v>
      </c>
      <c r="F34" s="3" t="s">
        <v>766</v>
      </c>
      <c r="G34" t="s">
        <v>765</v>
      </c>
      <c r="H34">
        <v>500</v>
      </c>
      <c r="I34" t="s">
        <v>210</v>
      </c>
      <c r="J34" t="s">
        <v>629</v>
      </c>
      <c r="K34">
        <v>45</v>
      </c>
      <c r="L34" t="s">
        <v>685</v>
      </c>
      <c r="M34" s="3" t="s">
        <v>618</v>
      </c>
      <c r="N34" t="s">
        <v>767</v>
      </c>
      <c r="O34" t="s">
        <v>768</v>
      </c>
      <c r="P34">
        <v>80</v>
      </c>
      <c r="Q34">
        <v>0</v>
      </c>
      <c r="R34">
        <v>0</v>
      </c>
      <c r="S34">
        <v>0</v>
      </c>
      <c r="T34">
        <v>0</v>
      </c>
      <c r="U34">
        <v>0</v>
      </c>
      <c r="V34">
        <v>0</v>
      </c>
      <c r="W34">
        <v>0</v>
      </c>
      <c r="X34">
        <v>0</v>
      </c>
    </row>
    <row r="35" spans="1:24" x14ac:dyDescent="0.3">
      <c r="A35" s="159">
        <v>44927</v>
      </c>
      <c r="B35" s="3" t="s">
        <v>764</v>
      </c>
      <c r="C35" t="s">
        <v>765</v>
      </c>
      <c r="D35">
        <v>21</v>
      </c>
      <c r="E35" t="s">
        <v>612</v>
      </c>
      <c r="F35" s="3" t="s">
        <v>769</v>
      </c>
      <c r="G35" t="s">
        <v>770</v>
      </c>
      <c r="H35">
        <v>354</v>
      </c>
      <c r="I35" t="s">
        <v>615</v>
      </c>
      <c r="J35" t="s">
        <v>616</v>
      </c>
      <c r="K35">
        <v>54</v>
      </c>
      <c r="L35" t="s">
        <v>617</v>
      </c>
      <c r="M35" s="3" t="s">
        <v>618</v>
      </c>
      <c r="N35" t="s">
        <v>767</v>
      </c>
      <c r="O35" t="s">
        <v>768</v>
      </c>
      <c r="P35">
        <v>0</v>
      </c>
      <c r="Q35">
        <v>0</v>
      </c>
      <c r="R35">
        <v>0</v>
      </c>
      <c r="S35">
        <v>0</v>
      </c>
      <c r="T35">
        <v>0</v>
      </c>
      <c r="U35">
        <v>0</v>
      </c>
      <c r="V35">
        <v>34</v>
      </c>
      <c r="W35">
        <v>0</v>
      </c>
      <c r="X35">
        <v>0</v>
      </c>
    </row>
    <row r="36" spans="1:24" x14ac:dyDescent="0.3">
      <c r="A36" s="159">
        <v>44927</v>
      </c>
      <c r="B36" s="3" t="s">
        <v>771</v>
      </c>
      <c r="C36" t="s">
        <v>772</v>
      </c>
      <c r="D36">
        <v>95</v>
      </c>
      <c r="E36" t="s">
        <v>626</v>
      </c>
      <c r="F36" s="3" t="s">
        <v>773</v>
      </c>
      <c r="G36" t="s">
        <v>774</v>
      </c>
      <c r="H36">
        <v>500</v>
      </c>
      <c r="I36" t="s">
        <v>210</v>
      </c>
      <c r="J36" t="s">
        <v>629</v>
      </c>
      <c r="K36">
        <v>43</v>
      </c>
      <c r="L36" t="s">
        <v>636</v>
      </c>
      <c r="M36" s="3" t="s">
        <v>618</v>
      </c>
      <c r="N36" t="s">
        <v>775</v>
      </c>
      <c r="O36" t="s">
        <v>776</v>
      </c>
      <c r="P36">
        <v>78</v>
      </c>
      <c r="Q36">
        <v>0</v>
      </c>
      <c r="R36">
        <v>0</v>
      </c>
      <c r="S36">
        <v>2</v>
      </c>
      <c r="T36">
        <v>0</v>
      </c>
      <c r="U36">
        <v>0</v>
      </c>
      <c r="V36">
        <v>0</v>
      </c>
      <c r="W36">
        <v>0</v>
      </c>
      <c r="X36">
        <v>0</v>
      </c>
    </row>
    <row r="37" spans="1:24" x14ac:dyDescent="0.3">
      <c r="A37" s="159">
        <v>44927</v>
      </c>
      <c r="B37" s="3" t="s">
        <v>777</v>
      </c>
      <c r="C37" t="s">
        <v>778</v>
      </c>
      <c r="D37">
        <v>21</v>
      </c>
      <c r="E37" t="s">
        <v>612</v>
      </c>
      <c r="F37" s="3" t="s">
        <v>779</v>
      </c>
      <c r="G37" t="s">
        <v>778</v>
      </c>
      <c r="H37">
        <v>500</v>
      </c>
      <c r="I37" t="s">
        <v>210</v>
      </c>
      <c r="J37" t="s">
        <v>629</v>
      </c>
      <c r="K37">
        <v>41</v>
      </c>
      <c r="L37" t="s">
        <v>660</v>
      </c>
      <c r="M37" s="3" t="s">
        <v>618</v>
      </c>
      <c r="N37" t="s">
        <v>780</v>
      </c>
      <c r="O37" t="s">
        <v>781</v>
      </c>
      <c r="P37">
        <v>131</v>
      </c>
      <c r="Q37">
        <v>0</v>
      </c>
      <c r="R37">
        <v>0</v>
      </c>
      <c r="S37">
        <v>0</v>
      </c>
      <c r="T37">
        <v>0</v>
      </c>
      <c r="U37">
        <v>0</v>
      </c>
      <c r="V37">
        <v>0</v>
      </c>
      <c r="W37">
        <v>0</v>
      </c>
      <c r="X37">
        <v>0</v>
      </c>
    </row>
    <row r="38" spans="1:24" x14ac:dyDescent="0.3">
      <c r="A38" s="159">
        <v>44927</v>
      </c>
      <c r="B38" s="3" t="s">
        <v>782</v>
      </c>
      <c r="C38" t="s">
        <v>783</v>
      </c>
      <c r="D38">
        <v>60</v>
      </c>
      <c r="E38" t="s">
        <v>641</v>
      </c>
      <c r="F38" s="3" t="s">
        <v>784</v>
      </c>
      <c r="G38" t="s">
        <v>785</v>
      </c>
      <c r="H38">
        <v>202</v>
      </c>
      <c r="I38" t="s">
        <v>650</v>
      </c>
      <c r="J38" t="s">
        <v>629</v>
      </c>
      <c r="K38">
        <v>8</v>
      </c>
      <c r="L38" t="s">
        <v>786</v>
      </c>
      <c r="M38" s="3" t="s">
        <v>618</v>
      </c>
      <c r="N38" t="s">
        <v>787</v>
      </c>
      <c r="O38" t="s">
        <v>788</v>
      </c>
      <c r="P38">
        <v>0</v>
      </c>
      <c r="Q38">
        <v>0</v>
      </c>
      <c r="R38">
        <v>0</v>
      </c>
      <c r="S38">
        <v>0</v>
      </c>
      <c r="T38">
        <v>0</v>
      </c>
      <c r="U38">
        <v>0</v>
      </c>
      <c r="V38">
        <v>0</v>
      </c>
      <c r="W38">
        <v>0</v>
      </c>
      <c r="X38">
        <v>0</v>
      </c>
    </row>
    <row r="39" spans="1:24" x14ac:dyDescent="0.3">
      <c r="A39" s="159">
        <v>44927</v>
      </c>
      <c r="B39" s="3" t="s">
        <v>789</v>
      </c>
      <c r="C39" t="s">
        <v>790</v>
      </c>
      <c r="D39">
        <v>60</v>
      </c>
      <c r="E39" t="s">
        <v>641</v>
      </c>
      <c r="F39" s="3" t="s">
        <v>791</v>
      </c>
      <c r="G39" t="s">
        <v>792</v>
      </c>
      <c r="H39">
        <v>209</v>
      </c>
      <c r="I39" t="s">
        <v>726</v>
      </c>
      <c r="J39" t="s">
        <v>616</v>
      </c>
      <c r="K39">
        <v>99</v>
      </c>
      <c r="L39" t="s">
        <v>727</v>
      </c>
      <c r="M39" s="3" t="s">
        <v>618</v>
      </c>
      <c r="N39" t="s">
        <v>793</v>
      </c>
      <c r="O39" t="s">
        <v>794</v>
      </c>
      <c r="P39">
        <v>0</v>
      </c>
      <c r="Q39">
        <v>0</v>
      </c>
      <c r="R39">
        <v>0</v>
      </c>
      <c r="S39">
        <v>0</v>
      </c>
      <c r="T39">
        <v>0</v>
      </c>
      <c r="U39">
        <v>0</v>
      </c>
      <c r="V39">
        <v>0</v>
      </c>
      <c r="W39">
        <v>0</v>
      </c>
      <c r="X39">
        <v>0</v>
      </c>
    </row>
    <row r="40" spans="1:24" x14ac:dyDescent="0.3">
      <c r="A40" s="159">
        <v>44927</v>
      </c>
      <c r="B40" s="3" t="s">
        <v>789</v>
      </c>
      <c r="C40" t="s">
        <v>790</v>
      </c>
      <c r="D40">
        <v>60</v>
      </c>
      <c r="E40" t="s">
        <v>641</v>
      </c>
      <c r="F40" s="3" t="s">
        <v>795</v>
      </c>
      <c r="G40" t="s">
        <v>796</v>
      </c>
      <c r="H40">
        <v>354</v>
      </c>
      <c r="I40" t="s">
        <v>615</v>
      </c>
      <c r="J40" t="s">
        <v>629</v>
      </c>
      <c r="K40">
        <v>54</v>
      </c>
      <c r="L40" t="s">
        <v>617</v>
      </c>
      <c r="M40" s="3" t="s">
        <v>618</v>
      </c>
      <c r="N40" t="s">
        <v>793</v>
      </c>
      <c r="O40" t="s">
        <v>794</v>
      </c>
      <c r="P40">
        <v>0</v>
      </c>
      <c r="Q40">
        <v>0</v>
      </c>
      <c r="R40">
        <v>0</v>
      </c>
      <c r="S40">
        <v>0</v>
      </c>
      <c r="T40">
        <v>0</v>
      </c>
      <c r="U40">
        <v>0</v>
      </c>
      <c r="V40">
        <v>47</v>
      </c>
      <c r="W40">
        <v>0</v>
      </c>
      <c r="X40">
        <v>0</v>
      </c>
    </row>
    <row r="41" spans="1:24" x14ac:dyDescent="0.3">
      <c r="A41" s="159">
        <v>44927</v>
      </c>
      <c r="B41" s="3" t="s">
        <v>797</v>
      </c>
      <c r="C41" t="s">
        <v>798</v>
      </c>
      <c r="D41">
        <v>21</v>
      </c>
      <c r="E41" t="s">
        <v>612</v>
      </c>
      <c r="F41" s="3" t="s">
        <v>799</v>
      </c>
      <c r="G41" t="s">
        <v>800</v>
      </c>
      <c r="H41">
        <v>500</v>
      </c>
      <c r="I41" t="s">
        <v>210</v>
      </c>
      <c r="J41" t="s">
        <v>629</v>
      </c>
      <c r="K41">
        <v>40</v>
      </c>
      <c r="L41" t="s">
        <v>623</v>
      </c>
      <c r="M41" s="3" t="s">
        <v>618</v>
      </c>
      <c r="N41" t="s">
        <v>793</v>
      </c>
      <c r="O41" t="s">
        <v>794</v>
      </c>
      <c r="P41">
        <v>210</v>
      </c>
      <c r="Q41">
        <v>0</v>
      </c>
      <c r="R41">
        <v>0</v>
      </c>
      <c r="S41">
        <v>0</v>
      </c>
      <c r="T41">
        <v>0</v>
      </c>
      <c r="U41">
        <v>0</v>
      </c>
      <c r="V41">
        <v>0</v>
      </c>
      <c r="W41">
        <v>0</v>
      </c>
      <c r="X41">
        <v>0</v>
      </c>
    </row>
    <row r="42" spans="1:24" x14ac:dyDescent="0.3">
      <c r="A42" s="159">
        <v>44927</v>
      </c>
      <c r="B42" s="3" t="s">
        <v>801</v>
      </c>
      <c r="C42" t="s">
        <v>802</v>
      </c>
      <c r="D42">
        <v>21</v>
      </c>
      <c r="E42" t="s">
        <v>612</v>
      </c>
      <c r="F42" s="3" t="s">
        <v>803</v>
      </c>
      <c r="G42" t="s">
        <v>804</v>
      </c>
      <c r="H42">
        <v>500</v>
      </c>
      <c r="I42" t="s">
        <v>210</v>
      </c>
      <c r="J42" t="s">
        <v>616</v>
      </c>
      <c r="K42">
        <v>45</v>
      </c>
      <c r="L42" t="s">
        <v>685</v>
      </c>
      <c r="M42" s="3" t="s">
        <v>618</v>
      </c>
      <c r="N42" t="s">
        <v>805</v>
      </c>
      <c r="O42" t="s">
        <v>806</v>
      </c>
      <c r="P42">
        <v>80</v>
      </c>
      <c r="Q42">
        <v>0</v>
      </c>
      <c r="R42">
        <v>0</v>
      </c>
      <c r="S42">
        <v>1</v>
      </c>
      <c r="T42">
        <v>0</v>
      </c>
      <c r="U42">
        <v>0</v>
      </c>
      <c r="V42">
        <v>0</v>
      </c>
      <c r="W42">
        <v>0</v>
      </c>
      <c r="X42">
        <v>0</v>
      </c>
    </row>
    <row r="43" spans="1:24" x14ac:dyDescent="0.3">
      <c r="A43" s="159">
        <v>44927</v>
      </c>
      <c r="B43" s="3" t="s">
        <v>676</v>
      </c>
      <c r="C43" t="s">
        <v>677</v>
      </c>
      <c r="D43">
        <v>47</v>
      </c>
      <c r="E43" t="s">
        <v>678</v>
      </c>
      <c r="F43" s="3" t="s">
        <v>807</v>
      </c>
      <c r="G43" t="s">
        <v>808</v>
      </c>
      <c r="H43">
        <v>354</v>
      </c>
      <c r="I43" t="s">
        <v>615</v>
      </c>
      <c r="J43" t="s">
        <v>616</v>
      </c>
      <c r="K43">
        <v>54</v>
      </c>
      <c r="L43" t="s">
        <v>617</v>
      </c>
      <c r="M43" s="3" t="s">
        <v>618</v>
      </c>
      <c r="N43" t="s">
        <v>805</v>
      </c>
      <c r="O43" t="s">
        <v>806</v>
      </c>
      <c r="P43">
        <v>0</v>
      </c>
      <c r="Q43">
        <v>0</v>
      </c>
      <c r="R43">
        <v>0</v>
      </c>
      <c r="S43">
        <v>0</v>
      </c>
      <c r="T43">
        <v>0</v>
      </c>
      <c r="U43">
        <v>0</v>
      </c>
      <c r="V43">
        <v>25</v>
      </c>
      <c r="W43">
        <v>0</v>
      </c>
      <c r="X43">
        <v>0</v>
      </c>
    </row>
    <row r="44" spans="1:24" x14ac:dyDescent="0.3">
      <c r="A44" s="160"/>
      <c r="B44" s="3" t="s">
        <v>252</v>
      </c>
      <c r="C44" t="s">
        <v>253</v>
      </c>
      <c r="D44">
        <v>60</v>
      </c>
      <c r="E44" t="s">
        <v>641</v>
      </c>
      <c r="F44" s="3" t="s">
        <v>809</v>
      </c>
      <c r="G44" t="s">
        <v>810</v>
      </c>
      <c r="H44">
        <v>500</v>
      </c>
      <c r="I44" t="s">
        <v>210</v>
      </c>
      <c r="J44" t="s">
        <v>616</v>
      </c>
      <c r="K44">
        <v>45</v>
      </c>
      <c r="L44" t="s">
        <v>685</v>
      </c>
      <c r="M44" s="3" t="s">
        <v>618</v>
      </c>
      <c r="N44" t="s">
        <v>811</v>
      </c>
      <c r="O44" t="s">
        <v>812</v>
      </c>
      <c r="P44">
        <v>85</v>
      </c>
      <c r="Q44">
        <v>0</v>
      </c>
      <c r="R44">
        <v>0</v>
      </c>
      <c r="S44">
        <v>0</v>
      </c>
      <c r="T44">
        <v>0</v>
      </c>
      <c r="U44">
        <v>0</v>
      </c>
      <c r="V44">
        <v>0</v>
      </c>
      <c r="W44">
        <v>0</v>
      </c>
      <c r="X44">
        <v>0</v>
      </c>
    </row>
    <row r="45" spans="1:24" x14ac:dyDescent="0.3">
      <c r="A45" s="160"/>
      <c r="B45" s="3" t="s">
        <v>252</v>
      </c>
      <c r="C45" t="s">
        <v>253</v>
      </c>
      <c r="D45">
        <v>60</v>
      </c>
      <c r="E45" t="s">
        <v>641</v>
      </c>
      <c r="F45" s="3" t="s">
        <v>813</v>
      </c>
      <c r="G45" t="s">
        <v>814</v>
      </c>
      <c r="H45">
        <v>500</v>
      </c>
      <c r="I45" t="s">
        <v>210</v>
      </c>
      <c r="J45" t="s">
        <v>616</v>
      </c>
      <c r="K45">
        <v>45</v>
      </c>
      <c r="L45" t="s">
        <v>685</v>
      </c>
      <c r="M45" s="3" t="s">
        <v>618</v>
      </c>
      <c r="N45" t="s">
        <v>815</v>
      </c>
      <c r="O45" t="s">
        <v>816</v>
      </c>
      <c r="P45">
        <v>84</v>
      </c>
      <c r="Q45">
        <v>0</v>
      </c>
      <c r="R45">
        <v>0</v>
      </c>
      <c r="S45">
        <v>0</v>
      </c>
      <c r="T45">
        <v>0</v>
      </c>
      <c r="U45">
        <v>0</v>
      </c>
      <c r="V45">
        <v>0</v>
      </c>
      <c r="W45">
        <v>0</v>
      </c>
      <c r="X45">
        <v>0</v>
      </c>
    </row>
    <row r="46" spans="1:24" x14ac:dyDescent="0.3">
      <c r="A46" s="160"/>
      <c r="B46" s="3" t="s">
        <v>216</v>
      </c>
      <c r="C46" t="s">
        <v>217</v>
      </c>
      <c r="D46">
        <v>95</v>
      </c>
      <c r="E46" t="s">
        <v>626</v>
      </c>
      <c r="F46" s="3" t="s">
        <v>817</v>
      </c>
      <c r="G46" t="s">
        <v>818</v>
      </c>
      <c r="H46">
        <v>500</v>
      </c>
      <c r="I46" t="s">
        <v>210</v>
      </c>
      <c r="J46" t="s">
        <v>616</v>
      </c>
      <c r="K46">
        <v>43</v>
      </c>
      <c r="L46" t="s">
        <v>636</v>
      </c>
      <c r="M46" s="3" t="s">
        <v>618</v>
      </c>
      <c r="N46" t="s">
        <v>819</v>
      </c>
      <c r="O46" t="s">
        <v>820</v>
      </c>
      <c r="P46">
        <v>30</v>
      </c>
      <c r="Q46">
        <v>0</v>
      </c>
      <c r="R46">
        <v>0</v>
      </c>
      <c r="S46">
        <v>0</v>
      </c>
      <c r="T46">
        <v>0</v>
      </c>
      <c r="U46">
        <v>0</v>
      </c>
      <c r="V46">
        <v>0</v>
      </c>
      <c r="W46">
        <v>0</v>
      </c>
      <c r="X46">
        <v>0</v>
      </c>
    </row>
    <row r="47" spans="1:24" x14ac:dyDescent="0.3">
      <c r="A47" s="159">
        <v>44927</v>
      </c>
      <c r="B47" s="3" t="s">
        <v>821</v>
      </c>
      <c r="C47" t="s">
        <v>822</v>
      </c>
      <c r="D47">
        <v>13</v>
      </c>
      <c r="E47" t="s">
        <v>699</v>
      </c>
      <c r="F47" s="3" t="s">
        <v>823</v>
      </c>
      <c r="G47" t="s">
        <v>824</v>
      </c>
      <c r="H47">
        <v>500</v>
      </c>
      <c r="I47" t="s">
        <v>210</v>
      </c>
      <c r="J47" t="s">
        <v>629</v>
      </c>
      <c r="K47">
        <v>40</v>
      </c>
      <c r="L47" t="s">
        <v>623</v>
      </c>
      <c r="M47" s="3" t="s">
        <v>618</v>
      </c>
      <c r="N47" t="s">
        <v>825</v>
      </c>
      <c r="O47" t="s">
        <v>826</v>
      </c>
      <c r="P47">
        <v>70</v>
      </c>
      <c r="Q47">
        <v>0</v>
      </c>
      <c r="R47">
        <v>6</v>
      </c>
      <c r="S47">
        <v>0</v>
      </c>
      <c r="T47">
        <v>0</v>
      </c>
      <c r="U47">
        <v>0</v>
      </c>
      <c r="V47">
        <v>0</v>
      </c>
      <c r="W47">
        <v>0</v>
      </c>
      <c r="X47">
        <v>0</v>
      </c>
    </row>
    <row r="48" spans="1:24" x14ac:dyDescent="0.3">
      <c r="A48" s="159">
        <v>44927</v>
      </c>
      <c r="B48" s="3" t="s">
        <v>827</v>
      </c>
      <c r="C48" t="s">
        <v>828</v>
      </c>
      <c r="D48">
        <v>17</v>
      </c>
      <c r="E48" t="s">
        <v>712</v>
      </c>
      <c r="F48" s="3" t="s">
        <v>829</v>
      </c>
      <c r="G48" t="s">
        <v>830</v>
      </c>
      <c r="H48">
        <v>202</v>
      </c>
      <c r="I48" t="s">
        <v>650</v>
      </c>
      <c r="J48" t="s">
        <v>629</v>
      </c>
      <c r="K48">
        <v>8</v>
      </c>
      <c r="L48" t="s">
        <v>786</v>
      </c>
      <c r="M48" s="3" t="s">
        <v>618</v>
      </c>
      <c r="N48" t="s">
        <v>831</v>
      </c>
      <c r="O48" t="s">
        <v>832</v>
      </c>
      <c r="P48">
        <v>0</v>
      </c>
      <c r="Q48">
        <v>0</v>
      </c>
      <c r="R48">
        <v>0</v>
      </c>
      <c r="S48">
        <v>0</v>
      </c>
      <c r="T48">
        <v>0</v>
      </c>
      <c r="U48">
        <v>0</v>
      </c>
      <c r="V48">
        <v>0</v>
      </c>
      <c r="W48">
        <v>0</v>
      </c>
      <c r="X48">
        <v>0</v>
      </c>
    </row>
    <row r="49" spans="1:24" x14ac:dyDescent="0.3">
      <c r="A49" s="159">
        <v>44927</v>
      </c>
      <c r="B49" s="3" t="s">
        <v>833</v>
      </c>
      <c r="C49" t="s">
        <v>834</v>
      </c>
      <c r="D49">
        <v>61</v>
      </c>
      <c r="E49" t="s">
        <v>688</v>
      </c>
      <c r="F49" s="3" t="s">
        <v>835</v>
      </c>
      <c r="G49" t="s">
        <v>836</v>
      </c>
      <c r="H49">
        <v>207</v>
      </c>
      <c r="I49" t="s">
        <v>706</v>
      </c>
      <c r="J49" t="s">
        <v>616</v>
      </c>
      <c r="K49">
        <v>25</v>
      </c>
      <c r="L49" t="s">
        <v>837</v>
      </c>
      <c r="M49" s="3" t="s">
        <v>618</v>
      </c>
      <c r="N49" t="s">
        <v>838</v>
      </c>
      <c r="O49" t="s">
        <v>839</v>
      </c>
      <c r="P49">
        <v>0</v>
      </c>
      <c r="Q49">
        <v>12</v>
      </c>
      <c r="R49">
        <v>0</v>
      </c>
      <c r="S49">
        <v>0</v>
      </c>
      <c r="T49">
        <v>0</v>
      </c>
      <c r="U49">
        <v>0</v>
      </c>
      <c r="V49">
        <v>0</v>
      </c>
      <c r="W49">
        <v>0</v>
      </c>
      <c r="X49">
        <v>0</v>
      </c>
    </row>
    <row r="50" spans="1:24" x14ac:dyDescent="0.3">
      <c r="A50" s="159">
        <v>44927</v>
      </c>
      <c r="B50" s="3" t="s">
        <v>821</v>
      </c>
      <c r="C50" t="s">
        <v>822</v>
      </c>
      <c r="D50">
        <v>13</v>
      </c>
      <c r="E50" t="s">
        <v>699</v>
      </c>
      <c r="F50" s="3" t="s">
        <v>840</v>
      </c>
      <c r="G50" t="s">
        <v>841</v>
      </c>
      <c r="H50">
        <v>500</v>
      </c>
      <c r="I50" t="s">
        <v>210</v>
      </c>
      <c r="J50" t="s">
        <v>629</v>
      </c>
      <c r="K50">
        <v>40</v>
      </c>
      <c r="L50" t="s">
        <v>623</v>
      </c>
      <c r="M50" s="3" t="s">
        <v>618</v>
      </c>
      <c r="N50" t="s">
        <v>838</v>
      </c>
      <c r="O50" t="s">
        <v>839</v>
      </c>
      <c r="P50">
        <v>169</v>
      </c>
      <c r="Q50">
        <v>0</v>
      </c>
      <c r="R50">
        <v>0</v>
      </c>
      <c r="S50">
        <v>1</v>
      </c>
      <c r="T50">
        <v>0</v>
      </c>
      <c r="U50">
        <v>0</v>
      </c>
      <c r="V50">
        <v>0</v>
      </c>
      <c r="W50">
        <v>0</v>
      </c>
      <c r="X50">
        <v>0</v>
      </c>
    </row>
    <row r="51" spans="1:24" x14ac:dyDescent="0.3">
      <c r="A51" s="159">
        <v>44927</v>
      </c>
      <c r="B51" s="3" t="s">
        <v>842</v>
      </c>
      <c r="C51" t="s">
        <v>843</v>
      </c>
      <c r="D51">
        <v>17</v>
      </c>
      <c r="E51" t="s">
        <v>712</v>
      </c>
      <c r="F51" s="3" t="s">
        <v>844</v>
      </c>
      <c r="G51" t="s">
        <v>845</v>
      </c>
      <c r="H51">
        <v>202</v>
      </c>
      <c r="I51" t="s">
        <v>650</v>
      </c>
      <c r="J51" t="s">
        <v>616</v>
      </c>
      <c r="K51">
        <v>1</v>
      </c>
      <c r="L51" t="s">
        <v>651</v>
      </c>
      <c r="M51" s="3" t="s">
        <v>618</v>
      </c>
      <c r="N51" t="s">
        <v>838</v>
      </c>
      <c r="O51" t="s">
        <v>839</v>
      </c>
      <c r="P51">
        <v>0</v>
      </c>
      <c r="Q51">
        <v>0</v>
      </c>
      <c r="R51">
        <v>0</v>
      </c>
      <c r="S51">
        <v>0</v>
      </c>
      <c r="T51">
        <v>0</v>
      </c>
      <c r="U51">
        <v>0</v>
      </c>
      <c r="V51">
        <v>0</v>
      </c>
      <c r="W51">
        <v>0</v>
      </c>
      <c r="X51">
        <v>0</v>
      </c>
    </row>
    <row r="52" spans="1:24" x14ac:dyDescent="0.3">
      <c r="A52" s="159">
        <v>44927</v>
      </c>
      <c r="B52" s="3" t="s">
        <v>846</v>
      </c>
      <c r="C52" t="s">
        <v>847</v>
      </c>
      <c r="D52">
        <v>61</v>
      </c>
      <c r="E52" t="s">
        <v>688</v>
      </c>
      <c r="F52" s="3" t="s">
        <v>848</v>
      </c>
      <c r="G52" t="s">
        <v>849</v>
      </c>
      <c r="H52">
        <v>202</v>
      </c>
      <c r="I52" t="s">
        <v>650</v>
      </c>
      <c r="J52" t="s">
        <v>629</v>
      </c>
      <c r="K52">
        <v>1</v>
      </c>
      <c r="L52" t="s">
        <v>651</v>
      </c>
      <c r="M52" s="3" t="s">
        <v>618</v>
      </c>
      <c r="N52" t="s">
        <v>850</v>
      </c>
      <c r="O52" t="s">
        <v>851</v>
      </c>
      <c r="P52">
        <v>0</v>
      </c>
      <c r="Q52">
        <v>0</v>
      </c>
      <c r="R52">
        <v>0</v>
      </c>
      <c r="S52">
        <v>0</v>
      </c>
      <c r="T52">
        <v>0</v>
      </c>
      <c r="U52">
        <v>0</v>
      </c>
      <c r="V52">
        <v>0</v>
      </c>
      <c r="W52">
        <v>0</v>
      </c>
      <c r="X52">
        <v>0</v>
      </c>
    </row>
    <row r="53" spans="1:24" x14ac:dyDescent="0.3">
      <c r="A53" s="159">
        <v>44927</v>
      </c>
      <c r="B53" s="3" t="s">
        <v>676</v>
      </c>
      <c r="C53" t="s">
        <v>677</v>
      </c>
      <c r="D53">
        <v>47</v>
      </c>
      <c r="E53" t="s">
        <v>678</v>
      </c>
      <c r="F53" s="3" t="s">
        <v>852</v>
      </c>
      <c r="G53" t="s">
        <v>853</v>
      </c>
      <c r="H53">
        <v>500</v>
      </c>
      <c r="I53" t="s">
        <v>210</v>
      </c>
      <c r="J53" t="s">
        <v>616</v>
      </c>
      <c r="K53">
        <v>45</v>
      </c>
      <c r="L53" t="s">
        <v>685</v>
      </c>
      <c r="M53" s="3" t="s">
        <v>618</v>
      </c>
      <c r="N53" t="s">
        <v>854</v>
      </c>
      <c r="O53" t="s">
        <v>855</v>
      </c>
      <c r="P53">
        <v>75</v>
      </c>
      <c r="Q53">
        <v>0</v>
      </c>
      <c r="R53">
        <v>0</v>
      </c>
      <c r="S53">
        <v>2</v>
      </c>
      <c r="T53">
        <v>0</v>
      </c>
      <c r="U53">
        <v>0</v>
      </c>
      <c r="V53">
        <v>0</v>
      </c>
      <c r="W53">
        <v>0</v>
      </c>
      <c r="X53">
        <v>0</v>
      </c>
    </row>
    <row r="54" spans="1:24" x14ac:dyDescent="0.3">
      <c r="A54" s="159">
        <v>44927</v>
      </c>
      <c r="B54" s="3" t="s">
        <v>856</v>
      </c>
      <c r="C54" t="s">
        <v>857</v>
      </c>
      <c r="D54">
        <v>17</v>
      </c>
      <c r="E54" t="s">
        <v>712</v>
      </c>
      <c r="F54" s="3" t="s">
        <v>858</v>
      </c>
      <c r="G54" t="s">
        <v>859</v>
      </c>
      <c r="H54">
        <v>202</v>
      </c>
      <c r="I54" t="s">
        <v>650</v>
      </c>
      <c r="J54" t="s">
        <v>616</v>
      </c>
      <c r="K54">
        <v>1</v>
      </c>
      <c r="L54" t="s">
        <v>651</v>
      </c>
      <c r="M54" s="3" t="s">
        <v>618</v>
      </c>
      <c r="N54" t="s">
        <v>860</v>
      </c>
      <c r="O54" t="s">
        <v>861</v>
      </c>
      <c r="P54">
        <v>0</v>
      </c>
      <c r="Q54">
        <v>0</v>
      </c>
      <c r="R54">
        <v>0</v>
      </c>
      <c r="S54">
        <v>0</v>
      </c>
      <c r="T54">
        <v>0</v>
      </c>
      <c r="U54">
        <v>0</v>
      </c>
      <c r="V54">
        <v>0</v>
      </c>
      <c r="W54">
        <v>0</v>
      </c>
      <c r="X54">
        <v>0</v>
      </c>
    </row>
    <row r="55" spans="1:24" x14ac:dyDescent="0.3">
      <c r="A55" s="159">
        <v>44927</v>
      </c>
      <c r="B55" s="3" t="s">
        <v>862</v>
      </c>
      <c r="C55" t="s">
        <v>863</v>
      </c>
      <c r="D55">
        <v>11</v>
      </c>
      <c r="E55" t="s">
        <v>864</v>
      </c>
      <c r="F55" s="3" t="s">
        <v>865</v>
      </c>
      <c r="G55" t="s">
        <v>866</v>
      </c>
      <c r="H55">
        <v>500</v>
      </c>
      <c r="I55" t="s">
        <v>210</v>
      </c>
      <c r="J55" t="s">
        <v>629</v>
      </c>
      <c r="K55">
        <v>40</v>
      </c>
      <c r="L55" t="s">
        <v>623</v>
      </c>
      <c r="M55" s="3" t="s">
        <v>618</v>
      </c>
      <c r="N55" t="s">
        <v>860</v>
      </c>
      <c r="O55" t="s">
        <v>861</v>
      </c>
      <c r="P55">
        <v>69</v>
      </c>
      <c r="Q55">
        <v>0</v>
      </c>
      <c r="R55">
        <v>0</v>
      </c>
      <c r="S55">
        <v>0</v>
      </c>
      <c r="T55">
        <v>0</v>
      </c>
      <c r="U55">
        <v>0</v>
      </c>
      <c r="V55">
        <v>0</v>
      </c>
      <c r="W55">
        <v>0</v>
      </c>
      <c r="X55">
        <v>0</v>
      </c>
    </row>
    <row r="56" spans="1:24" x14ac:dyDescent="0.3">
      <c r="A56" s="159">
        <v>44927</v>
      </c>
      <c r="B56" s="3" t="s">
        <v>113</v>
      </c>
      <c r="C56" t="s">
        <v>114</v>
      </c>
      <c r="D56">
        <v>61</v>
      </c>
      <c r="E56" t="s">
        <v>688</v>
      </c>
      <c r="F56" s="3" t="s">
        <v>867</v>
      </c>
      <c r="G56" t="s">
        <v>868</v>
      </c>
      <c r="H56">
        <v>500</v>
      </c>
      <c r="I56" t="s">
        <v>210</v>
      </c>
      <c r="J56" t="s">
        <v>629</v>
      </c>
      <c r="K56">
        <v>40</v>
      </c>
      <c r="L56" t="s">
        <v>623</v>
      </c>
      <c r="M56" s="3" t="s">
        <v>618</v>
      </c>
      <c r="N56" t="s">
        <v>860</v>
      </c>
      <c r="O56" t="s">
        <v>861</v>
      </c>
      <c r="P56">
        <v>48</v>
      </c>
      <c r="Q56">
        <v>0</v>
      </c>
      <c r="R56">
        <v>0</v>
      </c>
      <c r="S56">
        <v>2</v>
      </c>
      <c r="T56">
        <v>0</v>
      </c>
      <c r="U56">
        <v>0</v>
      </c>
      <c r="V56">
        <v>0</v>
      </c>
      <c r="W56">
        <v>0</v>
      </c>
      <c r="X56">
        <v>0</v>
      </c>
    </row>
    <row r="57" spans="1:24" x14ac:dyDescent="0.3">
      <c r="A57" s="159">
        <v>44927</v>
      </c>
      <c r="B57" s="3" t="s">
        <v>676</v>
      </c>
      <c r="C57" t="s">
        <v>677</v>
      </c>
      <c r="D57">
        <v>47</v>
      </c>
      <c r="E57" t="s">
        <v>678</v>
      </c>
      <c r="F57" s="3" t="s">
        <v>869</v>
      </c>
      <c r="G57" t="s">
        <v>870</v>
      </c>
      <c r="H57">
        <v>354</v>
      </c>
      <c r="I57" t="s">
        <v>615</v>
      </c>
      <c r="J57" t="s">
        <v>629</v>
      </c>
      <c r="K57">
        <v>54</v>
      </c>
      <c r="L57" t="s">
        <v>617</v>
      </c>
      <c r="M57" s="3" t="s">
        <v>618</v>
      </c>
      <c r="N57" t="s">
        <v>860</v>
      </c>
      <c r="O57" t="s">
        <v>861</v>
      </c>
      <c r="P57">
        <v>0</v>
      </c>
      <c r="Q57">
        <v>0</v>
      </c>
      <c r="R57">
        <v>0</v>
      </c>
      <c r="S57">
        <v>0</v>
      </c>
      <c r="T57">
        <v>0</v>
      </c>
      <c r="U57">
        <v>0</v>
      </c>
      <c r="V57">
        <v>25</v>
      </c>
      <c r="W57">
        <v>0</v>
      </c>
      <c r="X57">
        <v>0</v>
      </c>
    </row>
    <row r="58" spans="1:24" x14ac:dyDescent="0.3">
      <c r="A58" s="160"/>
      <c r="B58" s="3" t="s">
        <v>871</v>
      </c>
      <c r="C58" t="s">
        <v>872</v>
      </c>
      <c r="D58">
        <v>95</v>
      </c>
      <c r="E58" t="s">
        <v>626</v>
      </c>
      <c r="F58" s="3" t="s">
        <v>873</v>
      </c>
      <c r="G58" t="s">
        <v>874</v>
      </c>
      <c r="H58">
        <v>500</v>
      </c>
      <c r="I58" t="s">
        <v>210</v>
      </c>
      <c r="J58" t="s">
        <v>616</v>
      </c>
      <c r="K58">
        <v>47</v>
      </c>
      <c r="L58" t="s">
        <v>630</v>
      </c>
      <c r="M58" s="3" t="s">
        <v>618</v>
      </c>
      <c r="N58" t="s">
        <v>860</v>
      </c>
      <c r="O58" t="s">
        <v>861</v>
      </c>
      <c r="P58">
        <v>64</v>
      </c>
      <c r="Q58">
        <v>0</v>
      </c>
      <c r="R58">
        <v>0</v>
      </c>
      <c r="S58">
        <v>0</v>
      </c>
      <c r="T58">
        <v>0</v>
      </c>
      <c r="U58">
        <v>0</v>
      </c>
      <c r="V58">
        <v>0</v>
      </c>
      <c r="W58">
        <v>0</v>
      </c>
      <c r="X58">
        <v>0</v>
      </c>
    </row>
    <row r="59" spans="1:24" x14ac:dyDescent="0.3">
      <c r="A59" s="160"/>
      <c r="B59" s="3" t="s">
        <v>686</v>
      </c>
      <c r="C59" t="s">
        <v>687</v>
      </c>
      <c r="D59">
        <v>61</v>
      </c>
      <c r="E59" t="s">
        <v>688</v>
      </c>
      <c r="F59" s="3" t="s">
        <v>875</v>
      </c>
      <c r="G59" t="s">
        <v>876</v>
      </c>
      <c r="H59">
        <v>202</v>
      </c>
      <c r="I59" t="s">
        <v>650</v>
      </c>
      <c r="J59" t="s">
        <v>629</v>
      </c>
      <c r="K59">
        <v>1</v>
      </c>
      <c r="L59" t="s">
        <v>651</v>
      </c>
      <c r="M59" s="3" t="s">
        <v>618</v>
      </c>
      <c r="N59" t="s">
        <v>860</v>
      </c>
      <c r="O59" t="s">
        <v>861</v>
      </c>
      <c r="P59">
        <v>0</v>
      </c>
      <c r="Q59">
        <v>0</v>
      </c>
      <c r="R59">
        <v>0</v>
      </c>
      <c r="S59">
        <v>0</v>
      </c>
      <c r="T59">
        <v>0</v>
      </c>
      <c r="U59">
        <v>0</v>
      </c>
      <c r="V59">
        <v>0</v>
      </c>
      <c r="W59">
        <v>0</v>
      </c>
      <c r="X59">
        <v>0</v>
      </c>
    </row>
    <row r="60" spans="1:24" x14ac:dyDescent="0.3">
      <c r="A60" s="159">
        <v>44927</v>
      </c>
      <c r="B60" s="3" t="s">
        <v>877</v>
      </c>
      <c r="C60" t="s">
        <v>878</v>
      </c>
      <c r="D60">
        <v>17</v>
      </c>
      <c r="E60" t="s">
        <v>712</v>
      </c>
      <c r="F60" s="3" t="s">
        <v>879</v>
      </c>
      <c r="G60" t="s">
        <v>880</v>
      </c>
      <c r="H60">
        <v>202</v>
      </c>
      <c r="I60" t="s">
        <v>650</v>
      </c>
      <c r="J60" t="s">
        <v>616</v>
      </c>
      <c r="K60">
        <v>1</v>
      </c>
      <c r="L60" t="s">
        <v>651</v>
      </c>
      <c r="M60" s="3" t="s">
        <v>618</v>
      </c>
      <c r="N60" t="s">
        <v>881</v>
      </c>
      <c r="O60" t="s">
        <v>882</v>
      </c>
      <c r="P60">
        <v>0</v>
      </c>
      <c r="Q60">
        <v>0</v>
      </c>
      <c r="R60">
        <v>0</v>
      </c>
      <c r="S60">
        <v>0</v>
      </c>
      <c r="T60">
        <v>0</v>
      </c>
      <c r="U60">
        <v>0</v>
      </c>
      <c r="V60">
        <v>0</v>
      </c>
      <c r="W60">
        <v>0</v>
      </c>
      <c r="X60">
        <v>0</v>
      </c>
    </row>
    <row r="61" spans="1:24" x14ac:dyDescent="0.3">
      <c r="A61" s="160"/>
      <c r="B61" s="3" t="s">
        <v>238</v>
      </c>
      <c r="C61" t="s">
        <v>239</v>
      </c>
      <c r="D61">
        <v>60</v>
      </c>
      <c r="E61" t="s">
        <v>641</v>
      </c>
      <c r="F61" s="3" t="s">
        <v>883</v>
      </c>
      <c r="G61" t="s">
        <v>884</v>
      </c>
      <c r="H61">
        <v>500</v>
      </c>
      <c r="I61" t="s">
        <v>210</v>
      </c>
      <c r="J61" t="s">
        <v>616</v>
      </c>
      <c r="K61">
        <v>45</v>
      </c>
      <c r="L61" t="s">
        <v>685</v>
      </c>
      <c r="M61" s="3" t="s">
        <v>618</v>
      </c>
      <c r="N61" t="s">
        <v>885</v>
      </c>
      <c r="O61" t="s">
        <v>886</v>
      </c>
      <c r="P61">
        <v>80</v>
      </c>
      <c r="Q61">
        <v>0</v>
      </c>
      <c r="R61">
        <v>10</v>
      </c>
      <c r="S61">
        <v>4</v>
      </c>
      <c r="T61">
        <v>0</v>
      </c>
      <c r="U61">
        <v>0</v>
      </c>
      <c r="V61">
        <v>0</v>
      </c>
      <c r="W61">
        <v>0</v>
      </c>
      <c r="X61">
        <v>0</v>
      </c>
    </row>
    <row r="62" spans="1:24" x14ac:dyDescent="0.3">
      <c r="A62" s="160"/>
      <c r="B62" s="3" t="s">
        <v>238</v>
      </c>
      <c r="C62" t="s">
        <v>239</v>
      </c>
      <c r="D62">
        <v>60</v>
      </c>
      <c r="E62" t="s">
        <v>641</v>
      </c>
      <c r="F62" s="3" t="s">
        <v>887</v>
      </c>
      <c r="G62" t="s">
        <v>888</v>
      </c>
      <c r="H62">
        <v>202</v>
      </c>
      <c r="I62" t="s">
        <v>650</v>
      </c>
      <c r="J62" t="s">
        <v>629</v>
      </c>
      <c r="K62">
        <v>8</v>
      </c>
      <c r="L62" t="s">
        <v>786</v>
      </c>
      <c r="M62" s="3" t="s">
        <v>618</v>
      </c>
      <c r="N62" t="s">
        <v>885</v>
      </c>
      <c r="O62" t="s">
        <v>886</v>
      </c>
      <c r="P62">
        <v>0</v>
      </c>
      <c r="Q62">
        <v>0</v>
      </c>
      <c r="R62">
        <v>0</v>
      </c>
      <c r="S62">
        <v>0</v>
      </c>
      <c r="T62">
        <v>0</v>
      </c>
      <c r="U62">
        <v>0</v>
      </c>
      <c r="V62">
        <v>0</v>
      </c>
      <c r="W62">
        <v>0</v>
      </c>
      <c r="X62">
        <v>0</v>
      </c>
    </row>
    <row r="63" spans="1:24" x14ac:dyDescent="0.3">
      <c r="A63" s="159">
        <v>44927</v>
      </c>
      <c r="B63" s="3" t="s">
        <v>889</v>
      </c>
      <c r="C63" t="s">
        <v>890</v>
      </c>
      <c r="D63">
        <v>60</v>
      </c>
      <c r="E63" t="s">
        <v>641</v>
      </c>
      <c r="F63" s="3" t="s">
        <v>891</v>
      </c>
      <c r="G63" t="s">
        <v>892</v>
      </c>
      <c r="H63">
        <v>500</v>
      </c>
      <c r="I63" t="s">
        <v>210</v>
      </c>
      <c r="J63" t="s">
        <v>616</v>
      </c>
      <c r="K63">
        <v>41</v>
      </c>
      <c r="L63" t="s">
        <v>660</v>
      </c>
      <c r="M63" s="3" t="s">
        <v>618</v>
      </c>
      <c r="N63" t="s">
        <v>893</v>
      </c>
      <c r="O63" t="s">
        <v>894</v>
      </c>
      <c r="P63">
        <v>105</v>
      </c>
      <c r="Q63">
        <v>0</v>
      </c>
      <c r="R63">
        <v>0</v>
      </c>
      <c r="S63">
        <v>1</v>
      </c>
      <c r="T63">
        <v>0</v>
      </c>
      <c r="U63">
        <v>0</v>
      </c>
      <c r="V63">
        <v>0</v>
      </c>
      <c r="W63">
        <v>0</v>
      </c>
      <c r="X63">
        <v>0</v>
      </c>
    </row>
    <row r="64" spans="1:24" x14ac:dyDescent="0.3">
      <c r="A64" s="159">
        <v>44927</v>
      </c>
      <c r="B64" s="3" t="s">
        <v>895</v>
      </c>
      <c r="C64" t="s">
        <v>896</v>
      </c>
      <c r="D64">
        <v>60</v>
      </c>
      <c r="E64" t="s">
        <v>641</v>
      </c>
      <c r="F64" s="3" t="s">
        <v>897</v>
      </c>
      <c r="G64" t="s">
        <v>898</v>
      </c>
      <c r="H64">
        <v>500</v>
      </c>
      <c r="I64" t="s">
        <v>210</v>
      </c>
      <c r="J64" t="s">
        <v>629</v>
      </c>
      <c r="K64">
        <v>45</v>
      </c>
      <c r="L64" t="s">
        <v>685</v>
      </c>
      <c r="M64" s="3" t="s">
        <v>618</v>
      </c>
      <c r="N64" t="s">
        <v>899</v>
      </c>
      <c r="O64" t="s">
        <v>900</v>
      </c>
      <c r="P64">
        <v>70</v>
      </c>
      <c r="Q64">
        <v>0</v>
      </c>
      <c r="R64">
        <v>0</v>
      </c>
      <c r="S64">
        <v>2</v>
      </c>
      <c r="T64">
        <v>0</v>
      </c>
      <c r="U64">
        <v>0</v>
      </c>
      <c r="V64">
        <v>0</v>
      </c>
      <c r="W64">
        <v>0</v>
      </c>
      <c r="X64">
        <v>0</v>
      </c>
    </row>
    <row r="65" spans="1:24" x14ac:dyDescent="0.3">
      <c r="A65" s="159">
        <v>44927</v>
      </c>
      <c r="B65" s="3" t="s">
        <v>901</v>
      </c>
      <c r="C65" t="s">
        <v>902</v>
      </c>
      <c r="D65">
        <v>21</v>
      </c>
      <c r="E65" t="s">
        <v>612</v>
      </c>
      <c r="F65" s="3" t="s">
        <v>903</v>
      </c>
      <c r="G65" t="s">
        <v>904</v>
      </c>
      <c r="H65">
        <v>500</v>
      </c>
      <c r="I65" t="s">
        <v>210</v>
      </c>
      <c r="J65" t="s">
        <v>616</v>
      </c>
      <c r="K65">
        <v>45</v>
      </c>
      <c r="L65" t="s">
        <v>685</v>
      </c>
      <c r="M65" s="3" t="s">
        <v>618</v>
      </c>
      <c r="N65" t="s">
        <v>905</v>
      </c>
      <c r="O65" t="s">
        <v>906</v>
      </c>
      <c r="P65">
        <v>81</v>
      </c>
      <c r="Q65">
        <v>0</v>
      </c>
      <c r="R65">
        <v>12</v>
      </c>
      <c r="S65">
        <v>0</v>
      </c>
      <c r="T65">
        <v>0</v>
      </c>
      <c r="U65">
        <v>0</v>
      </c>
      <c r="V65">
        <v>0</v>
      </c>
      <c r="W65">
        <v>0</v>
      </c>
      <c r="X65">
        <v>0</v>
      </c>
    </row>
    <row r="66" spans="1:24" x14ac:dyDescent="0.3">
      <c r="A66" s="159">
        <v>44927</v>
      </c>
      <c r="B66" s="3" t="s">
        <v>907</v>
      </c>
      <c r="C66" t="s">
        <v>908</v>
      </c>
      <c r="D66">
        <v>17</v>
      </c>
      <c r="E66" t="s">
        <v>712</v>
      </c>
      <c r="F66" s="3" t="s">
        <v>909</v>
      </c>
      <c r="G66" t="s">
        <v>910</v>
      </c>
      <c r="H66">
        <v>202</v>
      </c>
      <c r="I66" t="s">
        <v>650</v>
      </c>
      <c r="J66" t="s">
        <v>616</v>
      </c>
      <c r="K66">
        <v>1</v>
      </c>
      <c r="L66" t="s">
        <v>651</v>
      </c>
      <c r="M66" s="3" t="s">
        <v>618</v>
      </c>
      <c r="N66" t="s">
        <v>905</v>
      </c>
      <c r="O66" t="s">
        <v>906</v>
      </c>
      <c r="P66">
        <v>0</v>
      </c>
      <c r="Q66">
        <v>0</v>
      </c>
      <c r="R66">
        <v>0</v>
      </c>
      <c r="S66">
        <v>0</v>
      </c>
      <c r="T66">
        <v>0</v>
      </c>
      <c r="U66">
        <v>0</v>
      </c>
      <c r="V66">
        <v>0</v>
      </c>
      <c r="W66">
        <v>0</v>
      </c>
      <c r="X66">
        <v>0</v>
      </c>
    </row>
    <row r="67" spans="1:24" x14ac:dyDescent="0.3">
      <c r="A67" s="159">
        <v>44927</v>
      </c>
      <c r="B67" s="3" t="s">
        <v>676</v>
      </c>
      <c r="C67" t="s">
        <v>677</v>
      </c>
      <c r="D67">
        <v>47</v>
      </c>
      <c r="E67" t="s">
        <v>678</v>
      </c>
      <c r="F67" s="3" t="s">
        <v>911</v>
      </c>
      <c r="G67" t="s">
        <v>912</v>
      </c>
      <c r="H67">
        <v>354</v>
      </c>
      <c r="I67" t="s">
        <v>615</v>
      </c>
      <c r="J67" t="s">
        <v>616</v>
      </c>
      <c r="K67">
        <v>54</v>
      </c>
      <c r="L67" t="s">
        <v>617</v>
      </c>
      <c r="M67" s="3" t="s">
        <v>618</v>
      </c>
      <c r="N67" t="s">
        <v>905</v>
      </c>
      <c r="O67" t="s">
        <v>906</v>
      </c>
      <c r="P67">
        <v>0</v>
      </c>
      <c r="Q67">
        <v>0</v>
      </c>
      <c r="R67">
        <v>0</v>
      </c>
      <c r="S67">
        <v>0</v>
      </c>
      <c r="T67">
        <v>0</v>
      </c>
      <c r="U67">
        <v>0</v>
      </c>
      <c r="V67">
        <v>43</v>
      </c>
      <c r="W67">
        <v>0</v>
      </c>
      <c r="X67">
        <v>0</v>
      </c>
    </row>
    <row r="68" spans="1:24" x14ac:dyDescent="0.3">
      <c r="A68" s="159">
        <v>44927</v>
      </c>
      <c r="B68" s="3" t="s">
        <v>40</v>
      </c>
      <c r="C68" t="s">
        <v>41</v>
      </c>
      <c r="D68">
        <v>21</v>
      </c>
      <c r="E68" t="s">
        <v>612</v>
      </c>
      <c r="F68" s="3" t="s">
        <v>38</v>
      </c>
      <c r="G68" t="s">
        <v>39</v>
      </c>
      <c r="H68">
        <v>500</v>
      </c>
      <c r="I68" t="s">
        <v>210</v>
      </c>
      <c r="J68" t="s">
        <v>616</v>
      </c>
      <c r="K68">
        <v>45</v>
      </c>
      <c r="L68" t="s">
        <v>685</v>
      </c>
      <c r="M68" s="3" t="s">
        <v>618</v>
      </c>
      <c r="N68" t="s">
        <v>913</v>
      </c>
      <c r="O68" t="s">
        <v>412</v>
      </c>
      <c r="P68">
        <v>66</v>
      </c>
      <c r="Q68">
        <v>0</v>
      </c>
      <c r="R68">
        <v>0</v>
      </c>
      <c r="S68">
        <v>0</v>
      </c>
      <c r="T68">
        <v>0</v>
      </c>
      <c r="U68">
        <v>0</v>
      </c>
      <c r="V68">
        <v>0</v>
      </c>
      <c r="W68">
        <v>0</v>
      </c>
      <c r="X68">
        <v>0</v>
      </c>
    </row>
    <row r="69" spans="1:24" x14ac:dyDescent="0.3">
      <c r="A69" s="159">
        <v>44927</v>
      </c>
      <c r="B69" s="3" t="s">
        <v>646</v>
      </c>
      <c r="C69" t="s">
        <v>647</v>
      </c>
      <c r="D69">
        <v>60</v>
      </c>
      <c r="E69" t="s">
        <v>641</v>
      </c>
      <c r="F69" s="3" t="s">
        <v>914</v>
      </c>
      <c r="G69" t="s">
        <v>915</v>
      </c>
      <c r="H69">
        <v>202</v>
      </c>
      <c r="I69" t="s">
        <v>650</v>
      </c>
      <c r="J69" t="s">
        <v>616</v>
      </c>
      <c r="K69">
        <v>1</v>
      </c>
      <c r="L69" t="s">
        <v>651</v>
      </c>
      <c r="M69" s="3" t="s">
        <v>618</v>
      </c>
      <c r="N69" t="s">
        <v>916</v>
      </c>
      <c r="O69" t="s">
        <v>917</v>
      </c>
      <c r="P69">
        <v>0</v>
      </c>
      <c r="Q69">
        <v>0</v>
      </c>
      <c r="R69">
        <v>0</v>
      </c>
      <c r="S69">
        <v>0</v>
      </c>
      <c r="T69">
        <v>0</v>
      </c>
      <c r="U69">
        <v>0</v>
      </c>
      <c r="V69">
        <v>0</v>
      </c>
      <c r="W69">
        <v>0</v>
      </c>
      <c r="X69">
        <v>0</v>
      </c>
    </row>
    <row r="70" spans="1:24" x14ac:dyDescent="0.3">
      <c r="A70" s="159">
        <v>44927</v>
      </c>
      <c r="B70" s="3" t="s">
        <v>918</v>
      </c>
      <c r="C70" t="s">
        <v>919</v>
      </c>
      <c r="D70">
        <v>17</v>
      </c>
      <c r="E70" t="s">
        <v>712</v>
      </c>
      <c r="F70" s="3" t="s">
        <v>920</v>
      </c>
      <c r="G70" t="s">
        <v>921</v>
      </c>
      <c r="H70">
        <v>202</v>
      </c>
      <c r="I70" t="s">
        <v>650</v>
      </c>
      <c r="J70" t="s">
        <v>616</v>
      </c>
      <c r="K70">
        <v>1</v>
      </c>
      <c r="L70" t="s">
        <v>651</v>
      </c>
      <c r="M70" s="3" t="s">
        <v>618</v>
      </c>
      <c r="N70" t="s">
        <v>922</v>
      </c>
      <c r="O70" t="s">
        <v>923</v>
      </c>
      <c r="P70">
        <v>0</v>
      </c>
      <c r="Q70">
        <v>0</v>
      </c>
      <c r="R70">
        <v>0</v>
      </c>
      <c r="S70">
        <v>0</v>
      </c>
      <c r="T70">
        <v>0</v>
      </c>
      <c r="U70">
        <v>0</v>
      </c>
      <c r="V70">
        <v>0</v>
      </c>
      <c r="W70">
        <v>0</v>
      </c>
      <c r="X70">
        <v>0</v>
      </c>
    </row>
    <row r="71" spans="1:24" x14ac:dyDescent="0.3">
      <c r="A71" s="159">
        <v>44927</v>
      </c>
      <c r="B71" s="3" t="s">
        <v>924</v>
      </c>
      <c r="C71" t="s">
        <v>925</v>
      </c>
      <c r="D71">
        <v>61</v>
      </c>
      <c r="E71" t="s">
        <v>688</v>
      </c>
      <c r="F71" s="3" t="s">
        <v>926</v>
      </c>
      <c r="G71" t="s">
        <v>927</v>
      </c>
      <c r="H71">
        <v>202</v>
      </c>
      <c r="I71" t="s">
        <v>650</v>
      </c>
      <c r="J71" t="s">
        <v>616</v>
      </c>
      <c r="K71">
        <v>8</v>
      </c>
      <c r="L71" t="s">
        <v>786</v>
      </c>
      <c r="M71" s="3" t="s">
        <v>618</v>
      </c>
      <c r="N71" t="s">
        <v>928</v>
      </c>
      <c r="O71" t="s">
        <v>929</v>
      </c>
      <c r="P71">
        <v>0</v>
      </c>
      <c r="Q71">
        <v>0</v>
      </c>
      <c r="R71">
        <v>0</v>
      </c>
      <c r="S71">
        <v>0</v>
      </c>
      <c r="T71">
        <v>0</v>
      </c>
      <c r="U71">
        <v>0</v>
      </c>
      <c r="V71">
        <v>0</v>
      </c>
      <c r="W71">
        <v>0</v>
      </c>
      <c r="X71">
        <v>0</v>
      </c>
    </row>
    <row r="72" spans="1:24" x14ac:dyDescent="0.3">
      <c r="A72" s="159">
        <v>44927</v>
      </c>
      <c r="B72" s="3" t="s">
        <v>28</v>
      </c>
      <c r="C72" t="s">
        <v>29</v>
      </c>
      <c r="D72">
        <v>13</v>
      </c>
      <c r="E72" t="s">
        <v>699</v>
      </c>
      <c r="F72" s="3" t="s">
        <v>26</v>
      </c>
      <c r="G72" t="s">
        <v>27</v>
      </c>
      <c r="H72">
        <v>500</v>
      </c>
      <c r="I72" t="s">
        <v>210</v>
      </c>
      <c r="J72" t="s">
        <v>629</v>
      </c>
      <c r="K72">
        <v>40</v>
      </c>
      <c r="L72" t="s">
        <v>623</v>
      </c>
      <c r="M72" s="3" t="s">
        <v>618</v>
      </c>
      <c r="N72" t="s">
        <v>930</v>
      </c>
      <c r="O72" t="s">
        <v>413</v>
      </c>
      <c r="P72">
        <v>77</v>
      </c>
      <c r="Q72">
        <v>0</v>
      </c>
      <c r="R72">
        <v>0</v>
      </c>
      <c r="S72">
        <v>0</v>
      </c>
      <c r="T72">
        <v>0</v>
      </c>
      <c r="U72">
        <v>0</v>
      </c>
      <c r="V72">
        <v>0</v>
      </c>
      <c r="W72">
        <v>0</v>
      </c>
      <c r="X72">
        <v>0</v>
      </c>
    </row>
    <row r="73" spans="1:24" x14ac:dyDescent="0.3">
      <c r="A73" s="159">
        <v>44927</v>
      </c>
      <c r="B73" s="3" t="s">
        <v>28</v>
      </c>
      <c r="C73" t="s">
        <v>29</v>
      </c>
      <c r="D73">
        <v>13</v>
      </c>
      <c r="E73" t="s">
        <v>699</v>
      </c>
      <c r="F73" s="3" t="s">
        <v>931</v>
      </c>
      <c r="G73" t="s">
        <v>932</v>
      </c>
      <c r="H73">
        <v>500</v>
      </c>
      <c r="I73" t="s">
        <v>210</v>
      </c>
      <c r="J73" t="s">
        <v>629</v>
      </c>
      <c r="K73">
        <v>40</v>
      </c>
      <c r="L73" t="s">
        <v>623</v>
      </c>
      <c r="M73" s="3" t="s">
        <v>618</v>
      </c>
      <c r="N73" t="s">
        <v>930</v>
      </c>
      <c r="O73" t="s">
        <v>413</v>
      </c>
      <c r="P73">
        <v>44</v>
      </c>
      <c r="Q73">
        <v>0</v>
      </c>
      <c r="R73">
        <v>0</v>
      </c>
      <c r="S73">
        <v>0</v>
      </c>
      <c r="T73">
        <v>0</v>
      </c>
      <c r="U73">
        <v>0</v>
      </c>
      <c r="V73">
        <v>0</v>
      </c>
      <c r="W73">
        <v>0</v>
      </c>
      <c r="X73">
        <v>0</v>
      </c>
    </row>
    <row r="74" spans="1:24" x14ac:dyDescent="0.3">
      <c r="A74" s="159">
        <v>44927</v>
      </c>
      <c r="B74" s="3" t="s">
        <v>28</v>
      </c>
      <c r="C74" t="s">
        <v>29</v>
      </c>
      <c r="D74">
        <v>13</v>
      </c>
      <c r="E74" t="s">
        <v>699</v>
      </c>
      <c r="F74" s="3" t="s">
        <v>933</v>
      </c>
      <c r="G74" t="s">
        <v>934</v>
      </c>
      <c r="H74">
        <v>354</v>
      </c>
      <c r="I74" t="s">
        <v>615</v>
      </c>
      <c r="J74" t="s">
        <v>629</v>
      </c>
      <c r="K74">
        <v>54</v>
      </c>
      <c r="L74" t="s">
        <v>617</v>
      </c>
      <c r="M74" s="3" t="s">
        <v>618</v>
      </c>
      <c r="N74" t="s">
        <v>930</v>
      </c>
      <c r="O74" t="s">
        <v>413</v>
      </c>
      <c r="P74">
        <v>0</v>
      </c>
      <c r="Q74">
        <v>0</v>
      </c>
      <c r="R74">
        <v>0</v>
      </c>
      <c r="S74">
        <v>0</v>
      </c>
      <c r="T74">
        <v>0</v>
      </c>
      <c r="U74">
        <v>0</v>
      </c>
      <c r="V74">
        <v>32</v>
      </c>
      <c r="W74">
        <v>0</v>
      </c>
      <c r="X74">
        <v>0</v>
      </c>
    </row>
    <row r="75" spans="1:24" x14ac:dyDescent="0.3">
      <c r="A75" s="159">
        <v>44927</v>
      </c>
      <c r="B75" s="3" t="s">
        <v>935</v>
      </c>
      <c r="C75" t="s">
        <v>936</v>
      </c>
      <c r="D75">
        <v>17</v>
      </c>
      <c r="E75" t="s">
        <v>712</v>
      </c>
      <c r="F75" s="3" t="s">
        <v>937</v>
      </c>
      <c r="G75" t="s">
        <v>938</v>
      </c>
      <c r="H75">
        <v>202</v>
      </c>
      <c r="I75" t="s">
        <v>650</v>
      </c>
      <c r="J75" t="s">
        <v>616</v>
      </c>
      <c r="K75">
        <v>1</v>
      </c>
      <c r="L75" t="s">
        <v>651</v>
      </c>
      <c r="M75" s="3" t="s">
        <v>618</v>
      </c>
      <c r="N75" t="s">
        <v>939</v>
      </c>
      <c r="O75" t="s">
        <v>940</v>
      </c>
      <c r="P75">
        <v>0</v>
      </c>
      <c r="Q75">
        <v>0</v>
      </c>
      <c r="R75">
        <v>0</v>
      </c>
      <c r="S75">
        <v>0</v>
      </c>
      <c r="T75">
        <v>0</v>
      </c>
      <c r="U75">
        <v>0</v>
      </c>
      <c r="V75">
        <v>0</v>
      </c>
      <c r="W75">
        <v>0</v>
      </c>
      <c r="X75">
        <v>0</v>
      </c>
    </row>
    <row r="76" spans="1:24" x14ac:dyDescent="0.3">
      <c r="A76" s="159">
        <v>44927</v>
      </c>
      <c r="B76" s="3" t="s">
        <v>941</v>
      </c>
      <c r="C76" t="s">
        <v>942</v>
      </c>
      <c r="D76">
        <v>60</v>
      </c>
      <c r="E76" t="s">
        <v>641</v>
      </c>
      <c r="F76" s="3" t="s">
        <v>943</v>
      </c>
      <c r="G76" t="s">
        <v>944</v>
      </c>
      <c r="H76">
        <v>202</v>
      </c>
      <c r="I76" t="s">
        <v>650</v>
      </c>
      <c r="J76" t="s">
        <v>629</v>
      </c>
      <c r="K76">
        <v>1</v>
      </c>
      <c r="L76" t="s">
        <v>651</v>
      </c>
      <c r="M76" s="3" t="s">
        <v>618</v>
      </c>
      <c r="N76" t="s">
        <v>945</v>
      </c>
      <c r="O76" t="s">
        <v>946</v>
      </c>
      <c r="P76">
        <v>0</v>
      </c>
      <c r="Q76">
        <v>0</v>
      </c>
      <c r="R76">
        <v>0</v>
      </c>
      <c r="S76">
        <v>0</v>
      </c>
      <c r="T76">
        <v>0</v>
      </c>
      <c r="U76">
        <v>0</v>
      </c>
      <c r="V76">
        <v>0</v>
      </c>
      <c r="W76">
        <v>0</v>
      </c>
      <c r="X76">
        <v>0</v>
      </c>
    </row>
    <row r="77" spans="1:24" x14ac:dyDescent="0.3">
      <c r="A77" s="159">
        <v>44927</v>
      </c>
      <c r="B77" s="3" t="s">
        <v>941</v>
      </c>
      <c r="C77" t="s">
        <v>942</v>
      </c>
      <c r="D77">
        <v>60</v>
      </c>
      <c r="E77" t="s">
        <v>641</v>
      </c>
      <c r="F77" s="3" t="s">
        <v>947</v>
      </c>
      <c r="G77" t="s">
        <v>948</v>
      </c>
      <c r="H77">
        <v>500</v>
      </c>
      <c r="I77" t="s">
        <v>210</v>
      </c>
      <c r="J77" t="s">
        <v>616</v>
      </c>
      <c r="K77">
        <v>45</v>
      </c>
      <c r="L77" t="s">
        <v>685</v>
      </c>
      <c r="M77" s="3" t="s">
        <v>618</v>
      </c>
      <c r="N77" t="s">
        <v>945</v>
      </c>
      <c r="O77" t="s">
        <v>946</v>
      </c>
      <c r="P77">
        <v>95</v>
      </c>
      <c r="Q77">
        <v>0</v>
      </c>
      <c r="R77">
        <v>0</v>
      </c>
      <c r="S77">
        <v>0</v>
      </c>
      <c r="T77">
        <v>0</v>
      </c>
      <c r="U77">
        <v>0</v>
      </c>
      <c r="V77">
        <v>0</v>
      </c>
      <c r="W77">
        <v>0</v>
      </c>
      <c r="X77">
        <v>0</v>
      </c>
    </row>
    <row r="78" spans="1:24" x14ac:dyDescent="0.3">
      <c r="A78" s="159">
        <v>44927</v>
      </c>
      <c r="B78" s="3" t="s">
        <v>722</v>
      </c>
      <c r="C78" t="s">
        <v>723</v>
      </c>
      <c r="D78">
        <v>60</v>
      </c>
      <c r="E78" t="s">
        <v>641</v>
      </c>
      <c r="F78" s="3" t="s">
        <v>949</v>
      </c>
      <c r="G78" t="s">
        <v>950</v>
      </c>
      <c r="H78">
        <v>354</v>
      </c>
      <c r="I78" t="s">
        <v>615</v>
      </c>
      <c r="J78" t="s">
        <v>616</v>
      </c>
      <c r="K78">
        <v>54</v>
      </c>
      <c r="L78" t="s">
        <v>617</v>
      </c>
      <c r="M78" s="3" t="s">
        <v>618</v>
      </c>
      <c r="N78" t="s">
        <v>945</v>
      </c>
      <c r="O78" t="s">
        <v>946</v>
      </c>
      <c r="P78">
        <v>0</v>
      </c>
      <c r="Q78">
        <v>0</v>
      </c>
      <c r="R78">
        <v>0</v>
      </c>
      <c r="S78">
        <v>0</v>
      </c>
      <c r="T78">
        <v>0</v>
      </c>
      <c r="U78">
        <v>0</v>
      </c>
      <c r="V78">
        <v>50</v>
      </c>
      <c r="W78">
        <v>0</v>
      </c>
      <c r="X78">
        <v>0</v>
      </c>
    </row>
    <row r="79" spans="1:24" x14ac:dyDescent="0.3">
      <c r="A79" s="159">
        <v>44927</v>
      </c>
      <c r="B79" s="3" t="s">
        <v>951</v>
      </c>
      <c r="C79" t="s">
        <v>952</v>
      </c>
      <c r="D79">
        <v>60</v>
      </c>
      <c r="E79" t="s">
        <v>641</v>
      </c>
      <c r="F79" s="3" t="s">
        <v>953</v>
      </c>
      <c r="G79" t="s">
        <v>954</v>
      </c>
      <c r="H79">
        <v>207</v>
      </c>
      <c r="I79" t="s">
        <v>706</v>
      </c>
      <c r="J79" t="s">
        <v>616</v>
      </c>
      <c r="K79">
        <v>9</v>
      </c>
      <c r="L79" t="s">
        <v>707</v>
      </c>
      <c r="M79" s="3" t="s">
        <v>618</v>
      </c>
      <c r="N79" t="s">
        <v>945</v>
      </c>
      <c r="O79" t="s">
        <v>946</v>
      </c>
      <c r="P79">
        <v>0</v>
      </c>
      <c r="Q79">
        <v>8</v>
      </c>
      <c r="R79">
        <v>0</v>
      </c>
      <c r="S79">
        <v>0</v>
      </c>
      <c r="T79">
        <v>0</v>
      </c>
      <c r="U79">
        <v>0</v>
      </c>
      <c r="V79">
        <v>0</v>
      </c>
      <c r="W79">
        <v>0</v>
      </c>
      <c r="X79">
        <v>0</v>
      </c>
    </row>
    <row r="80" spans="1:24" x14ac:dyDescent="0.3">
      <c r="A80" s="159">
        <v>44927</v>
      </c>
      <c r="B80" s="3" t="s">
        <v>955</v>
      </c>
      <c r="C80" t="s">
        <v>956</v>
      </c>
      <c r="D80">
        <v>21</v>
      </c>
      <c r="E80" t="s">
        <v>612</v>
      </c>
      <c r="F80" s="3" t="s">
        <v>957</v>
      </c>
      <c r="G80" t="s">
        <v>958</v>
      </c>
      <c r="H80">
        <v>500</v>
      </c>
      <c r="I80" t="s">
        <v>210</v>
      </c>
      <c r="J80" t="s">
        <v>629</v>
      </c>
      <c r="K80">
        <v>41</v>
      </c>
      <c r="L80" t="s">
        <v>660</v>
      </c>
      <c r="M80" s="3" t="s">
        <v>618</v>
      </c>
      <c r="N80" t="s">
        <v>959</v>
      </c>
      <c r="O80" t="s">
        <v>960</v>
      </c>
      <c r="P80">
        <v>108</v>
      </c>
      <c r="Q80">
        <v>0</v>
      </c>
      <c r="R80">
        <v>0</v>
      </c>
      <c r="S80">
        <v>0</v>
      </c>
      <c r="T80">
        <v>0</v>
      </c>
      <c r="U80">
        <v>0</v>
      </c>
      <c r="V80">
        <v>0</v>
      </c>
      <c r="W80">
        <v>0</v>
      </c>
      <c r="X80">
        <v>0</v>
      </c>
    </row>
    <row r="81" spans="1:24" x14ac:dyDescent="0.3">
      <c r="A81" s="159">
        <v>44927</v>
      </c>
      <c r="B81" s="3" t="s">
        <v>961</v>
      </c>
      <c r="C81" t="s">
        <v>962</v>
      </c>
      <c r="D81">
        <v>17</v>
      </c>
      <c r="E81" t="s">
        <v>712</v>
      </c>
      <c r="F81" s="3" t="s">
        <v>963</v>
      </c>
      <c r="G81" t="s">
        <v>964</v>
      </c>
      <c r="H81">
        <v>202</v>
      </c>
      <c r="I81" t="s">
        <v>650</v>
      </c>
      <c r="J81" t="s">
        <v>616</v>
      </c>
      <c r="K81">
        <v>1</v>
      </c>
      <c r="L81" t="s">
        <v>651</v>
      </c>
      <c r="M81" s="3" t="s">
        <v>618</v>
      </c>
      <c r="N81" t="s">
        <v>959</v>
      </c>
      <c r="O81" t="s">
        <v>960</v>
      </c>
      <c r="P81">
        <v>0</v>
      </c>
      <c r="Q81">
        <v>0</v>
      </c>
      <c r="R81">
        <v>0</v>
      </c>
      <c r="S81">
        <v>0</v>
      </c>
      <c r="T81">
        <v>0</v>
      </c>
      <c r="U81">
        <v>0</v>
      </c>
      <c r="V81">
        <v>0</v>
      </c>
      <c r="W81">
        <v>0</v>
      </c>
      <c r="X81">
        <v>0</v>
      </c>
    </row>
    <row r="82" spans="1:24" x14ac:dyDescent="0.3">
      <c r="A82" s="159">
        <v>44927</v>
      </c>
      <c r="B82" s="3" t="s">
        <v>965</v>
      </c>
      <c r="C82" t="s">
        <v>966</v>
      </c>
      <c r="D82">
        <v>14</v>
      </c>
      <c r="E82" t="s">
        <v>967</v>
      </c>
      <c r="F82" s="3" t="s">
        <v>968</v>
      </c>
      <c r="G82" t="s">
        <v>969</v>
      </c>
      <c r="H82">
        <v>202</v>
      </c>
      <c r="I82" t="s">
        <v>650</v>
      </c>
      <c r="J82" t="s">
        <v>629</v>
      </c>
      <c r="K82">
        <v>1</v>
      </c>
      <c r="L82" t="s">
        <v>651</v>
      </c>
      <c r="M82" s="3" t="s">
        <v>618</v>
      </c>
      <c r="N82" t="s">
        <v>970</v>
      </c>
      <c r="O82" t="s">
        <v>971</v>
      </c>
      <c r="P82">
        <v>0</v>
      </c>
      <c r="Q82">
        <v>0</v>
      </c>
      <c r="R82">
        <v>0</v>
      </c>
      <c r="S82">
        <v>0</v>
      </c>
      <c r="T82">
        <v>0</v>
      </c>
      <c r="U82">
        <v>0</v>
      </c>
      <c r="V82">
        <v>0</v>
      </c>
      <c r="W82">
        <v>0</v>
      </c>
      <c r="X82">
        <v>0</v>
      </c>
    </row>
    <row r="83" spans="1:24" x14ac:dyDescent="0.3">
      <c r="A83" s="159">
        <v>44927</v>
      </c>
      <c r="B83" s="3" t="s">
        <v>965</v>
      </c>
      <c r="C83" t="s">
        <v>966</v>
      </c>
      <c r="D83">
        <v>14</v>
      </c>
      <c r="E83" t="s">
        <v>967</v>
      </c>
      <c r="F83" s="3" t="s">
        <v>972</v>
      </c>
      <c r="G83" t="s">
        <v>973</v>
      </c>
      <c r="H83">
        <v>500</v>
      </c>
      <c r="I83" t="s">
        <v>210</v>
      </c>
      <c r="J83" t="s">
        <v>629</v>
      </c>
      <c r="K83">
        <v>40</v>
      </c>
      <c r="L83" t="s">
        <v>623</v>
      </c>
      <c r="M83" s="3" t="s">
        <v>618</v>
      </c>
      <c r="N83" t="s">
        <v>970</v>
      </c>
      <c r="O83" t="s">
        <v>971</v>
      </c>
      <c r="P83">
        <v>66</v>
      </c>
      <c r="Q83">
        <v>0</v>
      </c>
      <c r="R83">
        <v>0</v>
      </c>
      <c r="S83">
        <v>3</v>
      </c>
      <c r="T83">
        <v>0</v>
      </c>
      <c r="U83">
        <v>0</v>
      </c>
      <c r="V83">
        <v>0</v>
      </c>
      <c r="W83">
        <v>0</v>
      </c>
      <c r="X83">
        <v>0</v>
      </c>
    </row>
    <row r="84" spans="1:24" x14ac:dyDescent="0.3">
      <c r="A84" s="159">
        <v>44927</v>
      </c>
      <c r="B84" s="3" t="s">
        <v>974</v>
      </c>
      <c r="C84" t="s">
        <v>975</v>
      </c>
      <c r="D84">
        <v>60</v>
      </c>
      <c r="E84" t="s">
        <v>641</v>
      </c>
      <c r="F84" s="3" t="s">
        <v>976</v>
      </c>
      <c r="G84" t="s">
        <v>977</v>
      </c>
      <c r="H84">
        <v>202</v>
      </c>
      <c r="I84" t="s">
        <v>650</v>
      </c>
      <c r="J84" t="s">
        <v>629</v>
      </c>
      <c r="K84">
        <v>1</v>
      </c>
      <c r="L84" t="s">
        <v>651</v>
      </c>
      <c r="M84" s="3" t="s">
        <v>618</v>
      </c>
      <c r="N84" t="s">
        <v>978</v>
      </c>
      <c r="O84" t="s">
        <v>979</v>
      </c>
      <c r="P84">
        <v>0</v>
      </c>
      <c r="Q84">
        <v>0</v>
      </c>
      <c r="R84">
        <v>0</v>
      </c>
      <c r="S84">
        <v>0</v>
      </c>
      <c r="T84">
        <v>0</v>
      </c>
      <c r="U84">
        <v>0</v>
      </c>
      <c r="V84">
        <v>0</v>
      </c>
      <c r="W84">
        <v>0</v>
      </c>
      <c r="X84">
        <v>0</v>
      </c>
    </row>
    <row r="85" spans="1:24" x14ac:dyDescent="0.3">
      <c r="A85" s="159">
        <v>44927</v>
      </c>
      <c r="B85" s="3" t="s">
        <v>980</v>
      </c>
      <c r="C85" t="s">
        <v>981</v>
      </c>
      <c r="D85">
        <v>3</v>
      </c>
      <c r="E85" t="s">
        <v>665</v>
      </c>
      <c r="F85" s="3" t="s">
        <v>982</v>
      </c>
      <c r="G85" t="s">
        <v>983</v>
      </c>
      <c r="H85">
        <v>202</v>
      </c>
      <c r="I85" t="s">
        <v>650</v>
      </c>
      <c r="J85" t="s">
        <v>629</v>
      </c>
      <c r="K85">
        <v>8</v>
      </c>
      <c r="L85" t="s">
        <v>786</v>
      </c>
      <c r="M85" s="3" t="s">
        <v>618</v>
      </c>
      <c r="N85" t="s">
        <v>984</v>
      </c>
      <c r="O85" t="s">
        <v>985</v>
      </c>
      <c r="P85">
        <v>0</v>
      </c>
      <c r="Q85">
        <v>0</v>
      </c>
      <c r="R85">
        <v>0</v>
      </c>
      <c r="S85">
        <v>1</v>
      </c>
      <c r="T85">
        <v>0</v>
      </c>
      <c r="U85">
        <v>0</v>
      </c>
      <c r="V85">
        <v>0</v>
      </c>
      <c r="W85">
        <v>0</v>
      </c>
      <c r="X85">
        <v>0</v>
      </c>
    </row>
    <row r="86" spans="1:24" x14ac:dyDescent="0.3">
      <c r="A86" s="159">
        <v>44927</v>
      </c>
      <c r="B86" s="3" t="s">
        <v>986</v>
      </c>
      <c r="C86" t="s">
        <v>987</v>
      </c>
      <c r="D86">
        <v>21</v>
      </c>
      <c r="E86" t="s">
        <v>612</v>
      </c>
      <c r="F86" s="3" t="s">
        <v>988</v>
      </c>
      <c r="G86" t="s">
        <v>989</v>
      </c>
      <c r="H86">
        <v>500</v>
      </c>
      <c r="I86" t="s">
        <v>210</v>
      </c>
      <c r="J86" t="s">
        <v>629</v>
      </c>
      <c r="K86">
        <v>44</v>
      </c>
      <c r="L86" t="s">
        <v>990</v>
      </c>
      <c r="M86" s="3" t="s">
        <v>618</v>
      </c>
      <c r="N86" t="s">
        <v>991</v>
      </c>
      <c r="O86" t="s">
        <v>992</v>
      </c>
      <c r="P86">
        <v>164</v>
      </c>
      <c r="Q86">
        <v>0</v>
      </c>
      <c r="R86">
        <v>0</v>
      </c>
      <c r="S86">
        <v>2</v>
      </c>
      <c r="T86">
        <v>0</v>
      </c>
      <c r="U86">
        <v>0</v>
      </c>
      <c r="V86">
        <v>0</v>
      </c>
      <c r="W86">
        <v>0</v>
      </c>
      <c r="X86">
        <v>0</v>
      </c>
    </row>
    <row r="87" spans="1:24" x14ac:dyDescent="0.3">
      <c r="A87" s="159">
        <v>44927</v>
      </c>
      <c r="B87" s="3" t="s">
        <v>986</v>
      </c>
      <c r="C87" t="s">
        <v>987</v>
      </c>
      <c r="D87">
        <v>21</v>
      </c>
      <c r="E87" t="s">
        <v>612</v>
      </c>
      <c r="F87" s="3" t="s">
        <v>993</v>
      </c>
      <c r="G87" t="s">
        <v>994</v>
      </c>
      <c r="H87">
        <v>354</v>
      </c>
      <c r="I87" t="s">
        <v>615</v>
      </c>
      <c r="J87" t="s">
        <v>629</v>
      </c>
      <c r="K87">
        <v>54</v>
      </c>
      <c r="L87" t="s">
        <v>617</v>
      </c>
      <c r="M87" s="3" t="s">
        <v>618</v>
      </c>
      <c r="N87" t="s">
        <v>991</v>
      </c>
      <c r="O87" t="s">
        <v>992</v>
      </c>
      <c r="P87">
        <v>0</v>
      </c>
      <c r="Q87">
        <v>0</v>
      </c>
      <c r="R87">
        <v>0</v>
      </c>
      <c r="S87">
        <v>0</v>
      </c>
      <c r="T87">
        <v>0</v>
      </c>
      <c r="U87">
        <v>0</v>
      </c>
      <c r="V87">
        <v>25</v>
      </c>
      <c r="W87">
        <v>0</v>
      </c>
      <c r="X87">
        <v>0</v>
      </c>
    </row>
    <row r="88" spans="1:24" x14ac:dyDescent="0.3">
      <c r="A88" s="159">
        <v>44927</v>
      </c>
      <c r="B88" s="3" t="s">
        <v>995</v>
      </c>
      <c r="C88" t="s">
        <v>996</v>
      </c>
      <c r="D88">
        <v>14</v>
      </c>
      <c r="E88" t="s">
        <v>967</v>
      </c>
      <c r="F88" s="3" t="s">
        <v>997</v>
      </c>
      <c r="G88" t="s">
        <v>998</v>
      </c>
      <c r="H88">
        <v>354</v>
      </c>
      <c r="I88" t="s">
        <v>615</v>
      </c>
      <c r="J88" t="s">
        <v>629</v>
      </c>
      <c r="K88">
        <v>54</v>
      </c>
      <c r="L88" t="s">
        <v>617</v>
      </c>
      <c r="M88" s="3" t="s">
        <v>618</v>
      </c>
      <c r="N88" t="s">
        <v>999</v>
      </c>
      <c r="O88" t="s">
        <v>1000</v>
      </c>
      <c r="P88">
        <v>0</v>
      </c>
      <c r="Q88">
        <v>0</v>
      </c>
      <c r="R88">
        <v>0</v>
      </c>
      <c r="S88">
        <v>0</v>
      </c>
      <c r="T88">
        <v>0</v>
      </c>
      <c r="U88">
        <v>0</v>
      </c>
      <c r="V88">
        <v>26</v>
      </c>
      <c r="W88">
        <v>0</v>
      </c>
      <c r="X88">
        <v>0</v>
      </c>
    </row>
    <row r="89" spans="1:24" x14ac:dyDescent="0.3">
      <c r="A89" s="159">
        <v>44927</v>
      </c>
      <c r="B89" s="3" t="s">
        <v>995</v>
      </c>
      <c r="C89" t="s">
        <v>996</v>
      </c>
      <c r="D89">
        <v>14</v>
      </c>
      <c r="E89" t="s">
        <v>967</v>
      </c>
      <c r="F89" s="3" t="s">
        <v>1001</v>
      </c>
      <c r="G89" t="s">
        <v>1002</v>
      </c>
      <c r="H89">
        <v>500</v>
      </c>
      <c r="I89" t="s">
        <v>210</v>
      </c>
      <c r="J89" t="s">
        <v>629</v>
      </c>
      <c r="K89">
        <v>40</v>
      </c>
      <c r="L89" t="s">
        <v>623</v>
      </c>
      <c r="M89" s="3" t="s">
        <v>618</v>
      </c>
      <c r="N89" t="s">
        <v>999</v>
      </c>
      <c r="O89" t="s">
        <v>1000</v>
      </c>
      <c r="P89">
        <v>174</v>
      </c>
      <c r="Q89">
        <v>0</v>
      </c>
      <c r="R89">
        <v>0</v>
      </c>
      <c r="S89">
        <v>0</v>
      </c>
      <c r="T89">
        <v>0</v>
      </c>
      <c r="U89">
        <v>0</v>
      </c>
      <c r="V89">
        <v>0</v>
      </c>
      <c r="W89">
        <v>0</v>
      </c>
      <c r="X89">
        <v>0</v>
      </c>
    </row>
    <row r="90" spans="1:24" x14ac:dyDescent="0.3">
      <c r="A90" s="159">
        <v>44927</v>
      </c>
      <c r="B90" s="3" t="s">
        <v>1003</v>
      </c>
      <c r="C90" t="s">
        <v>1004</v>
      </c>
      <c r="D90">
        <v>61</v>
      </c>
      <c r="E90" t="s">
        <v>688</v>
      </c>
      <c r="F90" s="3" t="s">
        <v>1005</v>
      </c>
      <c r="G90" t="s">
        <v>1006</v>
      </c>
      <c r="H90">
        <v>202</v>
      </c>
      <c r="I90" t="s">
        <v>650</v>
      </c>
      <c r="J90" t="s">
        <v>616</v>
      </c>
      <c r="K90">
        <v>1</v>
      </c>
      <c r="L90" t="s">
        <v>651</v>
      </c>
      <c r="M90" s="3" t="s">
        <v>618</v>
      </c>
      <c r="N90" t="s">
        <v>1007</v>
      </c>
      <c r="O90" t="s">
        <v>1008</v>
      </c>
      <c r="P90">
        <v>0</v>
      </c>
      <c r="Q90">
        <v>0</v>
      </c>
      <c r="R90">
        <v>0</v>
      </c>
      <c r="S90">
        <v>0</v>
      </c>
      <c r="T90">
        <v>0</v>
      </c>
      <c r="U90">
        <v>0</v>
      </c>
      <c r="V90">
        <v>0</v>
      </c>
      <c r="W90">
        <v>0</v>
      </c>
      <c r="X90">
        <v>0</v>
      </c>
    </row>
    <row r="91" spans="1:24" x14ac:dyDescent="0.3">
      <c r="A91" s="162"/>
      <c r="B91" s="3" t="s">
        <v>670</v>
      </c>
      <c r="C91" t="s">
        <v>671</v>
      </c>
      <c r="D91">
        <v>95</v>
      </c>
      <c r="E91" t="s">
        <v>626</v>
      </c>
      <c r="F91" s="3" t="s">
        <v>1009</v>
      </c>
      <c r="G91" t="s">
        <v>1010</v>
      </c>
      <c r="H91">
        <v>500</v>
      </c>
      <c r="I91" t="s">
        <v>210</v>
      </c>
      <c r="J91" t="s">
        <v>629</v>
      </c>
      <c r="K91">
        <v>47</v>
      </c>
      <c r="L91" t="s">
        <v>630</v>
      </c>
      <c r="M91" s="3" t="s">
        <v>618</v>
      </c>
      <c r="N91" t="s">
        <v>1007</v>
      </c>
      <c r="O91" t="s">
        <v>1008</v>
      </c>
      <c r="P91">
        <v>30</v>
      </c>
      <c r="Q91">
        <v>0</v>
      </c>
      <c r="R91">
        <v>0</v>
      </c>
      <c r="S91">
        <v>0</v>
      </c>
      <c r="T91">
        <v>0</v>
      </c>
      <c r="U91">
        <v>0</v>
      </c>
      <c r="V91">
        <v>0</v>
      </c>
      <c r="W91">
        <v>0</v>
      </c>
      <c r="X91">
        <v>0</v>
      </c>
    </row>
    <row r="92" spans="1:24" x14ac:dyDescent="0.3">
      <c r="A92" s="159">
        <v>44927</v>
      </c>
      <c r="B92" s="3" t="s">
        <v>1011</v>
      </c>
      <c r="C92" t="s">
        <v>1012</v>
      </c>
      <c r="D92">
        <v>60</v>
      </c>
      <c r="E92" t="s">
        <v>641</v>
      </c>
      <c r="F92" s="3" t="s">
        <v>1013</v>
      </c>
      <c r="G92" t="s">
        <v>1014</v>
      </c>
      <c r="H92">
        <v>202</v>
      </c>
      <c r="I92" t="s">
        <v>650</v>
      </c>
      <c r="J92" t="s">
        <v>616</v>
      </c>
      <c r="K92">
        <v>1</v>
      </c>
      <c r="L92" t="s">
        <v>651</v>
      </c>
      <c r="M92" s="3" t="s">
        <v>618</v>
      </c>
      <c r="N92" t="s">
        <v>1015</v>
      </c>
      <c r="O92" t="s">
        <v>1016</v>
      </c>
      <c r="P92">
        <v>0</v>
      </c>
      <c r="Q92">
        <v>0</v>
      </c>
      <c r="R92">
        <v>0</v>
      </c>
      <c r="S92">
        <v>0</v>
      </c>
      <c r="T92">
        <v>0</v>
      </c>
      <c r="U92">
        <v>0</v>
      </c>
      <c r="V92">
        <v>0</v>
      </c>
      <c r="W92">
        <v>0</v>
      </c>
      <c r="X92">
        <v>0</v>
      </c>
    </row>
    <row r="93" spans="1:24" x14ac:dyDescent="0.3">
      <c r="A93" s="159">
        <v>44927</v>
      </c>
      <c r="B93" s="3" t="s">
        <v>113</v>
      </c>
      <c r="C93" t="s">
        <v>114</v>
      </c>
      <c r="D93">
        <v>61</v>
      </c>
      <c r="E93" t="s">
        <v>688</v>
      </c>
      <c r="F93" s="3" t="s">
        <v>1017</v>
      </c>
      <c r="G93" t="s">
        <v>1018</v>
      </c>
      <c r="H93">
        <v>500</v>
      </c>
      <c r="I93" t="s">
        <v>210</v>
      </c>
      <c r="J93" t="s">
        <v>629</v>
      </c>
      <c r="K93">
        <v>41</v>
      </c>
      <c r="L93" t="s">
        <v>660</v>
      </c>
      <c r="M93" s="3" t="s">
        <v>618</v>
      </c>
      <c r="N93" t="s">
        <v>1015</v>
      </c>
      <c r="O93" t="s">
        <v>1016</v>
      </c>
      <c r="P93">
        <v>66</v>
      </c>
      <c r="Q93">
        <v>0</v>
      </c>
      <c r="R93">
        <v>0</v>
      </c>
      <c r="S93">
        <v>4</v>
      </c>
      <c r="T93">
        <v>0</v>
      </c>
      <c r="U93">
        <v>0</v>
      </c>
      <c r="V93">
        <v>0</v>
      </c>
      <c r="W93">
        <v>0</v>
      </c>
      <c r="X93">
        <v>0</v>
      </c>
    </row>
    <row r="94" spans="1:24" x14ac:dyDescent="0.3">
      <c r="A94" s="159">
        <v>44927</v>
      </c>
      <c r="B94" s="3" t="s">
        <v>113</v>
      </c>
      <c r="C94" t="s">
        <v>114</v>
      </c>
      <c r="D94">
        <v>61</v>
      </c>
      <c r="E94" t="s">
        <v>688</v>
      </c>
      <c r="F94" s="3" t="s">
        <v>1019</v>
      </c>
      <c r="G94" t="s">
        <v>1020</v>
      </c>
      <c r="H94">
        <v>502</v>
      </c>
      <c r="I94" t="s">
        <v>1021</v>
      </c>
      <c r="J94" t="s">
        <v>616</v>
      </c>
      <c r="K94">
        <v>1</v>
      </c>
      <c r="L94" t="s">
        <v>651</v>
      </c>
      <c r="M94" s="3" t="s">
        <v>618</v>
      </c>
      <c r="N94" t="s">
        <v>1015</v>
      </c>
      <c r="O94" t="s">
        <v>1016</v>
      </c>
      <c r="P94">
        <v>0</v>
      </c>
      <c r="Q94">
        <v>0</v>
      </c>
      <c r="R94">
        <v>0</v>
      </c>
      <c r="S94">
        <v>0</v>
      </c>
      <c r="T94">
        <v>0</v>
      </c>
      <c r="U94">
        <v>0</v>
      </c>
      <c r="V94">
        <v>0</v>
      </c>
      <c r="W94">
        <v>0</v>
      </c>
      <c r="X94">
        <v>0</v>
      </c>
    </row>
    <row r="95" spans="1:24" x14ac:dyDescent="0.3">
      <c r="A95" s="159">
        <v>44927</v>
      </c>
      <c r="B95" s="3" t="s">
        <v>995</v>
      </c>
      <c r="C95" t="s">
        <v>996</v>
      </c>
      <c r="D95">
        <v>14</v>
      </c>
      <c r="E95" t="s">
        <v>967</v>
      </c>
      <c r="F95" s="3" t="s">
        <v>1022</v>
      </c>
      <c r="G95" t="s">
        <v>1023</v>
      </c>
      <c r="H95">
        <v>500</v>
      </c>
      <c r="I95" t="s">
        <v>210</v>
      </c>
      <c r="J95" t="s">
        <v>629</v>
      </c>
      <c r="K95">
        <v>40</v>
      </c>
      <c r="L95" t="s">
        <v>623</v>
      </c>
      <c r="M95" s="3" t="s">
        <v>618</v>
      </c>
      <c r="N95" t="s">
        <v>1024</v>
      </c>
      <c r="O95" t="s">
        <v>1025</v>
      </c>
      <c r="P95">
        <v>81</v>
      </c>
      <c r="Q95">
        <v>0</v>
      </c>
      <c r="R95">
        <v>0</v>
      </c>
      <c r="S95">
        <v>0</v>
      </c>
      <c r="T95">
        <v>0</v>
      </c>
      <c r="U95">
        <v>0</v>
      </c>
      <c r="V95">
        <v>0</v>
      </c>
      <c r="W95">
        <v>0</v>
      </c>
      <c r="X95">
        <v>0</v>
      </c>
    </row>
    <row r="96" spans="1:24" x14ac:dyDescent="0.3">
      <c r="A96" s="159">
        <v>44927</v>
      </c>
      <c r="B96" s="3" t="s">
        <v>1026</v>
      </c>
      <c r="C96" t="s">
        <v>1027</v>
      </c>
      <c r="D96">
        <v>47</v>
      </c>
      <c r="E96" t="s">
        <v>678</v>
      </c>
      <c r="F96" s="3" t="s">
        <v>1028</v>
      </c>
      <c r="G96" t="s">
        <v>1029</v>
      </c>
      <c r="H96">
        <v>207</v>
      </c>
      <c r="I96" t="s">
        <v>706</v>
      </c>
      <c r="J96" t="s">
        <v>616</v>
      </c>
      <c r="K96">
        <v>9</v>
      </c>
      <c r="L96" t="s">
        <v>707</v>
      </c>
      <c r="M96" s="3" t="s">
        <v>618</v>
      </c>
      <c r="N96" t="s">
        <v>1024</v>
      </c>
      <c r="O96" t="s">
        <v>1025</v>
      </c>
      <c r="P96">
        <v>0</v>
      </c>
      <c r="Q96">
        <v>12</v>
      </c>
      <c r="R96">
        <v>0</v>
      </c>
      <c r="S96">
        <v>0</v>
      </c>
      <c r="T96">
        <v>0</v>
      </c>
      <c r="U96">
        <v>0</v>
      </c>
      <c r="V96">
        <v>0</v>
      </c>
      <c r="W96">
        <v>0</v>
      </c>
      <c r="X96">
        <v>0</v>
      </c>
    </row>
    <row r="97" spans="1:24" x14ac:dyDescent="0.3">
      <c r="A97" s="159">
        <v>44927</v>
      </c>
      <c r="B97" s="3" t="s">
        <v>1026</v>
      </c>
      <c r="C97" t="s">
        <v>1027</v>
      </c>
      <c r="D97">
        <v>47</v>
      </c>
      <c r="E97" t="s">
        <v>678</v>
      </c>
      <c r="F97" s="3" t="s">
        <v>1030</v>
      </c>
      <c r="G97" t="s">
        <v>1031</v>
      </c>
      <c r="H97">
        <v>354</v>
      </c>
      <c r="I97" t="s">
        <v>615</v>
      </c>
      <c r="J97" t="s">
        <v>616</v>
      </c>
      <c r="K97">
        <v>54</v>
      </c>
      <c r="L97" t="s">
        <v>617</v>
      </c>
      <c r="M97" s="3" t="s">
        <v>618</v>
      </c>
      <c r="N97" t="s">
        <v>1024</v>
      </c>
      <c r="O97" t="s">
        <v>1025</v>
      </c>
      <c r="P97">
        <v>0</v>
      </c>
      <c r="Q97">
        <v>0</v>
      </c>
      <c r="R97">
        <v>0</v>
      </c>
      <c r="S97">
        <v>0</v>
      </c>
      <c r="T97">
        <v>0</v>
      </c>
      <c r="U97">
        <v>0</v>
      </c>
      <c r="V97">
        <v>56</v>
      </c>
      <c r="W97">
        <v>6</v>
      </c>
      <c r="X97">
        <v>0</v>
      </c>
    </row>
    <row r="98" spans="1:24" x14ac:dyDescent="0.3">
      <c r="A98" s="160"/>
      <c r="B98" s="3" t="s">
        <v>1032</v>
      </c>
      <c r="C98" t="s">
        <v>632</v>
      </c>
      <c r="D98">
        <v>72</v>
      </c>
      <c r="E98" t="s">
        <v>633</v>
      </c>
      <c r="F98" s="3" t="s">
        <v>1033</v>
      </c>
      <c r="G98" t="s">
        <v>1034</v>
      </c>
      <c r="H98">
        <v>202</v>
      </c>
      <c r="I98" t="s">
        <v>650</v>
      </c>
      <c r="J98" t="s">
        <v>616</v>
      </c>
      <c r="K98">
        <v>1</v>
      </c>
      <c r="L98" t="s">
        <v>651</v>
      </c>
      <c r="M98" s="3" t="s">
        <v>618</v>
      </c>
      <c r="N98" t="s">
        <v>1024</v>
      </c>
      <c r="O98" t="s">
        <v>1025</v>
      </c>
      <c r="P98">
        <v>0</v>
      </c>
      <c r="Q98">
        <v>0</v>
      </c>
      <c r="R98">
        <v>0</v>
      </c>
      <c r="S98">
        <v>0</v>
      </c>
      <c r="T98">
        <v>0</v>
      </c>
      <c r="U98">
        <v>0</v>
      </c>
      <c r="V98">
        <v>0</v>
      </c>
      <c r="W98">
        <v>0</v>
      </c>
      <c r="X98">
        <v>0</v>
      </c>
    </row>
    <row r="99" spans="1:24" x14ac:dyDescent="0.3">
      <c r="A99" s="159">
        <v>44927</v>
      </c>
      <c r="B99" s="3" t="s">
        <v>717</v>
      </c>
      <c r="C99" t="s">
        <v>718</v>
      </c>
      <c r="D99">
        <v>61</v>
      </c>
      <c r="E99" t="s">
        <v>688</v>
      </c>
      <c r="F99" s="3" t="s">
        <v>1035</v>
      </c>
      <c r="G99" t="s">
        <v>1036</v>
      </c>
      <c r="H99">
        <v>500</v>
      </c>
      <c r="I99" t="s">
        <v>210</v>
      </c>
      <c r="J99" t="s">
        <v>616</v>
      </c>
      <c r="K99">
        <v>45</v>
      </c>
      <c r="L99" t="s">
        <v>685</v>
      </c>
      <c r="M99" s="3" t="s">
        <v>618</v>
      </c>
      <c r="N99" t="s">
        <v>1037</v>
      </c>
      <c r="O99" t="s">
        <v>1038</v>
      </c>
      <c r="P99">
        <v>82</v>
      </c>
      <c r="Q99">
        <v>0</v>
      </c>
      <c r="R99">
        <v>0</v>
      </c>
      <c r="S99">
        <v>0</v>
      </c>
      <c r="T99">
        <v>0</v>
      </c>
      <c r="U99">
        <v>0</v>
      </c>
      <c r="V99">
        <v>0</v>
      </c>
      <c r="W99">
        <v>0</v>
      </c>
      <c r="X99">
        <v>0</v>
      </c>
    </row>
    <row r="100" spans="1:24" x14ac:dyDescent="0.3">
      <c r="A100" s="159">
        <v>44927</v>
      </c>
      <c r="B100" s="3" t="s">
        <v>1039</v>
      </c>
      <c r="C100" t="s">
        <v>1040</v>
      </c>
      <c r="D100">
        <v>61</v>
      </c>
      <c r="E100" t="s">
        <v>688</v>
      </c>
      <c r="F100" s="3" t="s">
        <v>1041</v>
      </c>
      <c r="G100" t="s">
        <v>1042</v>
      </c>
      <c r="H100">
        <v>202</v>
      </c>
      <c r="I100" t="s">
        <v>650</v>
      </c>
      <c r="J100" t="s">
        <v>616</v>
      </c>
      <c r="K100">
        <v>1</v>
      </c>
      <c r="L100" t="s">
        <v>651</v>
      </c>
      <c r="M100" s="3" t="s">
        <v>618</v>
      </c>
      <c r="N100" t="s">
        <v>1037</v>
      </c>
      <c r="O100" t="s">
        <v>1038</v>
      </c>
      <c r="P100">
        <v>0</v>
      </c>
      <c r="Q100">
        <v>0</v>
      </c>
      <c r="R100">
        <v>0</v>
      </c>
      <c r="S100">
        <v>0</v>
      </c>
      <c r="T100">
        <v>0</v>
      </c>
      <c r="U100">
        <v>0</v>
      </c>
      <c r="V100">
        <v>0</v>
      </c>
      <c r="W100">
        <v>0</v>
      </c>
      <c r="X100">
        <v>0</v>
      </c>
    </row>
    <row r="101" spans="1:24" x14ac:dyDescent="0.3">
      <c r="A101" s="159">
        <v>44927</v>
      </c>
      <c r="B101" s="3" t="s">
        <v>676</v>
      </c>
      <c r="C101" t="s">
        <v>677</v>
      </c>
      <c r="D101">
        <v>47</v>
      </c>
      <c r="E101" t="s">
        <v>678</v>
      </c>
      <c r="F101" s="3" t="s">
        <v>1043</v>
      </c>
      <c r="G101" t="s">
        <v>1044</v>
      </c>
      <c r="H101">
        <v>500</v>
      </c>
      <c r="I101" t="s">
        <v>210</v>
      </c>
      <c r="J101" t="s">
        <v>616</v>
      </c>
      <c r="K101">
        <v>40</v>
      </c>
      <c r="L101" t="s">
        <v>623</v>
      </c>
      <c r="M101" s="3" t="s">
        <v>618</v>
      </c>
      <c r="N101" t="s">
        <v>1037</v>
      </c>
      <c r="O101" t="s">
        <v>1038</v>
      </c>
      <c r="P101">
        <v>72</v>
      </c>
      <c r="Q101">
        <v>0</v>
      </c>
      <c r="R101">
        <v>6</v>
      </c>
      <c r="S101">
        <v>2</v>
      </c>
      <c r="T101">
        <v>0</v>
      </c>
      <c r="U101">
        <v>0</v>
      </c>
      <c r="V101">
        <v>0</v>
      </c>
      <c r="W101">
        <v>0</v>
      </c>
      <c r="X101">
        <v>0</v>
      </c>
    </row>
    <row r="102" spans="1:24" x14ac:dyDescent="0.3">
      <c r="A102" s="159">
        <v>44927</v>
      </c>
      <c r="B102" s="3" t="s">
        <v>1045</v>
      </c>
      <c r="C102" t="s">
        <v>1046</v>
      </c>
      <c r="D102">
        <v>3</v>
      </c>
      <c r="E102" t="s">
        <v>665</v>
      </c>
      <c r="F102" s="3" t="s">
        <v>1047</v>
      </c>
      <c r="G102" t="s">
        <v>1048</v>
      </c>
      <c r="H102">
        <v>202</v>
      </c>
      <c r="I102" t="s">
        <v>650</v>
      </c>
      <c r="J102" t="s">
        <v>616</v>
      </c>
      <c r="K102">
        <v>1</v>
      </c>
      <c r="L102" t="s">
        <v>651</v>
      </c>
      <c r="M102" s="3" t="s">
        <v>618</v>
      </c>
      <c r="N102" t="s">
        <v>1049</v>
      </c>
      <c r="O102" t="s">
        <v>1050</v>
      </c>
      <c r="P102">
        <v>0</v>
      </c>
      <c r="Q102">
        <v>0</v>
      </c>
      <c r="R102">
        <v>0</v>
      </c>
      <c r="S102">
        <v>0</v>
      </c>
      <c r="T102">
        <v>0</v>
      </c>
      <c r="U102">
        <v>0</v>
      </c>
      <c r="V102">
        <v>0</v>
      </c>
      <c r="W102">
        <v>0</v>
      </c>
      <c r="X102">
        <v>0</v>
      </c>
    </row>
    <row r="103" spans="1:24" x14ac:dyDescent="0.3">
      <c r="A103" s="159">
        <v>44927</v>
      </c>
      <c r="B103" s="3" t="s">
        <v>1051</v>
      </c>
      <c r="C103" t="s">
        <v>1052</v>
      </c>
      <c r="D103">
        <v>21</v>
      </c>
      <c r="E103" t="s">
        <v>612</v>
      </c>
      <c r="F103" s="3" t="s">
        <v>1053</v>
      </c>
      <c r="G103" t="s">
        <v>1054</v>
      </c>
      <c r="H103">
        <v>500</v>
      </c>
      <c r="I103" t="s">
        <v>210</v>
      </c>
      <c r="J103" t="s">
        <v>616</v>
      </c>
      <c r="K103">
        <v>45</v>
      </c>
      <c r="L103" t="s">
        <v>685</v>
      </c>
      <c r="M103" s="3" t="s">
        <v>618</v>
      </c>
      <c r="N103" t="s">
        <v>1055</v>
      </c>
      <c r="O103" t="s">
        <v>1056</v>
      </c>
      <c r="P103">
        <v>80</v>
      </c>
      <c r="Q103">
        <v>0</v>
      </c>
      <c r="R103">
        <v>0</v>
      </c>
      <c r="S103">
        <v>0</v>
      </c>
      <c r="T103">
        <v>0</v>
      </c>
      <c r="U103">
        <v>0</v>
      </c>
      <c r="V103">
        <v>0</v>
      </c>
      <c r="W103">
        <v>0</v>
      </c>
      <c r="X103">
        <v>0</v>
      </c>
    </row>
    <row r="104" spans="1:24" x14ac:dyDescent="0.3">
      <c r="A104" s="159">
        <v>44927</v>
      </c>
      <c r="B104" s="3" t="s">
        <v>1057</v>
      </c>
      <c r="C104" t="s">
        <v>1058</v>
      </c>
      <c r="D104">
        <v>61</v>
      </c>
      <c r="E104" t="s">
        <v>688</v>
      </c>
      <c r="F104" s="3" t="s">
        <v>1059</v>
      </c>
      <c r="G104" t="s">
        <v>1060</v>
      </c>
      <c r="H104">
        <v>202</v>
      </c>
      <c r="I104" t="s">
        <v>650</v>
      </c>
      <c r="J104" t="s">
        <v>629</v>
      </c>
      <c r="K104">
        <v>8</v>
      </c>
      <c r="L104" t="s">
        <v>786</v>
      </c>
      <c r="M104" s="3" t="s">
        <v>618</v>
      </c>
      <c r="N104" t="s">
        <v>1061</v>
      </c>
      <c r="O104" t="s">
        <v>1062</v>
      </c>
      <c r="P104">
        <v>0</v>
      </c>
      <c r="Q104">
        <v>0</v>
      </c>
      <c r="R104">
        <v>0</v>
      </c>
      <c r="S104">
        <v>0</v>
      </c>
      <c r="T104">
        <v>0</v>
      </c>
      <c r="U104">
        <v>0</v>
      </c>
      <c r="V104">
        <v>0</v>
      </c>
      <c r="W104">
        <v>0</v>
      </c>
      <c r="X104">
        <v>0</v>
      </c>
    </row>
    <row r="105" spans="1:24" x14ac:dyDescent="0.3">
      <c r="A105" s="159">
        <v>44927</v>
      </c>
      <c r="B105" s="3" t="s">
        <v>1063</v>
      </c>
      <c r="C105" t="s">
        <v>1064</v>
      </c>
      <c r="D105">
        <v>13</v>
      </c>
      <c r="E105" t="s">
        <v>699</v>
      </c>
      <c r="F105" s="3" t="s">
        <v>1065</v>
      </c>
      <c r="G105" t="s">
        <v>1066</v>
      </c>
      <c r="H105">
        <v>500</v>
      </c>
      <c r="I105" t="s">
        <v>210</v>
      </c>
      <c r="J105" t="s">
        <v>629</v>
      </c>
      <c r="K105">
        <v>40</v>
      </c>
      <c r="L105" t="s">
        <v>623</v>
      </c>
      <c r="M105" s="3" t="s">
        <v>618</v>
      </c>
      <c r="N105" t="s">
        <v>1061</v>
      </c>
      <c r="O105" t="s">
        <v>1062</v>
      </c>
      <c r="P105">
        <v>172</v>
      </c>
      <c r="Q105">
        <v>0</v>
      </c>
      <c r="R105">
        <v>0</v>
      </c>
      <c r="S105">
        <v>0</v>
      </c>
      <c r="T105">
        <v>0</v>
      </c>
      <c r="U105">
        <v>0</v>
      </c>
      <c r="V105">
        <v>0</v>
      </c>
      <c r="W105">
        <v>0</v>
      </c>
      <c r="X105">
        <v>0</v>
      </c>
    </row>
    <row r="106" spans="1:24" x14ac:dyDescent="0.3">
      <c r="A106" s="159">
        <v>44927</v>
      </c>
      <c r="B106" s="3" t="s">
        <v>965</v>
      </c>
      <c r="C106" t="s">
        <v>966</v>
      </c>
      <c r="D106">
        <v>14</v>
      </c>
      <c r="E106" t="s">
        <v>967</v>
      </c>
      <c r="F106" s="3" t="s">
        <v>1067</v>
      </c>
      <c r="G106" t="s">
        <v>1068</v>
      </c>
      <c r="H106">
        <v>354</v>
      </c>
      <c r="I106" t="s">
        <v>615</v>
      </c>
      <c r="J106" t="s">
        <v>629</v>
      </c>
      <c r="K106">
        <v>54</v>
      </c>
      <c r="L106" t="s">
        <v>617</v>
      </c>
      <c r="M106" s="3" t="s">
        <v>618</v>
      </c>
      <c r="N106" t="s">
        <v>1069</v>
      </c>
      <c r="O106" t="s">
        <v>1070</v>
      </c>
      <c r="P106">
        <v>0</v>
      </c>
      <c r="Q106">
        <v>0</v>
      </c>
      <c r="R106">
        <v>0</v>
      </c>
      <c r="S106">
        <v>0</v>
      </c>
      <c r="T106">
        <v>0</v>
      </c>
      <c r="U106">
        <v>0</v>
      </c>
      <c r="V106">
        <v>57</v>
      </c>
      <c r="W106">
        <v>8</v>
      </c>
      <c r="X106">
        <v>0</v>
      </c>
    </row>
    <row r="107" spans="1:24" x14ac:dyDescent="0.3">
      <c r="A107" s="159">
        <v>44927</v>
      </c>
      <c r="B107" s="3" t="s">
        <v>965</v>
      </c>
      <c r="C107" t="s">
        <v>966</v>
      </c>
      <c r="D107">
        <v>14</v>
      </c>
      <c r="E107" t="s">
        <v>967</v>
      </c>
      <c r="F107" s="3" t="s">
        <v>1071</v>
      </c>
      <c r="G107" t="s">
        <v>1072</v>
      </c>
      <c r="H107">
        <v>500</v>
      </c>
      <c r="I107" t="s">
        <v>210</v>
      </c>
      <c r="J107" t="s">
        <v>629</v>
      </c>
      <c r="K107">
        <v>40</v>
      </c>
      <c r="L107" t="s">
        <v>623</v>
      </c>
      <c r="M107" s="3" t="s">
        <v>618</v>
      </c>
      <c r="N107" t="s">
        <v>1069</v>
      </c>
      <c r="O107" t="s">
        <v>1070</v>
      </c>
      <c r="P107">
        <v>108</v>
      </c>
      <c r="Q107">
        <v>0</v>
      </c>
      <c r="R107">
        <v>2</v>
      </c>
      <c r="S107">
        <v>3</v>
      </c>
      <c r="T107">
        <v>0</v>
      </c>
      <c r="U107">
        <v>0</v>
      </c>
      <c r="V107">
        <v>0</v>
      </c>
      <c r="W107">
        <v>0</v>
      </c>
      <c r="X107">
        <v>0</v>
      </c>
    </row>
    <row r="108" spans="1:24" x14ac:dyDescent="0.3">
      <c r="A108" s="159">
        <v>44927</v>
      </c>
      <c r="B108" s="3" t="s">
        <v>646</v>
      </c>
      <c r="C108" t="s">
        <v>647</v>
      </c>
      <c r="D108">
        <v>60</v>
      </c>
      <c r="E108" t="s">
        <v>641</v>
      </c>
      <c r="F108" s="3" t="s">
        <v>1073</v>
      </c>
      <c r="G108" t="s">
        <v>1074</v>
      </c>
      <c r="H108">
        <v>207</v>
      </c>
      <c r="I108" t="s">
        <v>706</v>
      </c>
      <c r="J108" t="s">
        <v>629</v>
      </c>
      <c r="K108">
        <v>9</v>
      </c>
      <c r="L108" t="s">
        <v>707</v>
      </c>
      <c r="M108" s="3" t="s">
        <v>618</v>
      </c>
      <c r="N108" t="s">
        <v>1075</v>
      </c>
      <c r="O108" t="s">
        <v>1076</v>
      </c>
      <c r="P108">
        <v>0</v>
      </c>
      <c r="Q108">
        <v>10</v>
      </c>
      <c r="R108">
        <v>0</v>
      </c>
      <c r="S108">
        <v>0</v>
      </c>
      <c r="T108">
        <v>0</v>
      </c>
      <c r="U108">
        <v>0</v>
      </c>
      <c r="V108">
        <v>0</v>
      </c>
      <c r="W108">
        <v>0</v>
      </c>
      <c r="X108">
        <v>0</v>
      </c>
    </row>
    <row r="109" spans="1:24" x14ac:dyDescent="0.3">
      <c r="A109" s="159">
        <v>44927</v>
      </c>
      <c r="B109" s="3" t="s">
        <v>646</v>
      </c>
      <c r="C109" t="s">
        <v>647</v>
      </c>
      <c r="D109">
        <v>60</v>
      </c>
      <c r="E109" t="s">
        <v>641</v>
      </c>
      <c r="F109" s="3" t="s">
        <v>1077</v>
      </c>
      <c r="G109" t="s">
        <v>1078</v>
      </c>
      <c r="H109">
        <v>202</v>
      </c>
      <c r="I109" t="s">
        <v>650</v>
      </c>
      <c r="J109" t="s">
        <v>629</v>
      </c>
      <c r="K109">
        <v>1</v>
      </c>
      <c r="L109" t="s">
        <v>651</v>
      </c>
      <c r="M109" s="3" t="s">
        <v>618</v>
      </c>
      <c r="N109" t="s">
        <v>1075</v>
      </c>
      <c r="O109" t="s">
        <v>1076</v>
      </c>
      <c r="P109">
        <v>0</v>
      </c>
      <c r="Q109">
        <v>0</v>
      </c>
      <c r="R109">
        <v>0</v>
      </c>
      <c r="S109">
        <v>0</v>
      </c>
      <c r="T109">
        <v>0</v>
      </c>
      <c r="U109">
        <v>0</v>
      </c>
      <c r="V109">
        <v>0</v>
      </c>
      <c r="W109">
        <v>0</v>
      </c>
      <c r="X109">
        <v>0</v>
      </c>
    </row>
    <row r="110" spans="1:24" x14ac:dyDescent="0.3">
      <c r="A110" s="159">
        <v>44927</v>
      </c>
      <c r="B110" s="3" t="s">
        <v>951</v>
      </c>
      <c r="C110" t="s">
        <v>952</v>
      </c>
      <c r="D110">
        <v>60</v>
      </c>
      <c r="E110" t="s">
        <v>641</v>
      </c>
      <c r="F110" s="3" t="s">
        <v>1079</v>
      </c>
      <c r="G110" t="s">
        <v>1080</v>
      </c>
      <c r="H110">
        <v>207</v>
      </c>
      <c r="I110" t="s">
        <v>706</v>
      </c>
      <c r="J110" t="s">
        <v>616</v>
      </c>
      <c r="K110">
        <v>9</v>
      </c>
      <c r="L110" t="s">
        <v>707</v>
      </c>
      <c r="M110" s="3" t="s">
        <v>618</v>
      </c>
      <c r="N110" t="s">
        <v>1081</v>
      </c>
      <c r="O110" t="s">
        <v>1082</v>
      </c>
      <c r="P110">
        <v>0</v>
      </c>
      <c r="Q110">
        <v>12</v>
      </c>
      <c r="R110">
        <v>0</v>
      </c>
      <c r="S110">
        <v>0</v>
      </c>
      <c r="T110">
        <v>0</v>
      </c>
      <c r="U110">
        <v>0</v>
      </c>
      <c r="V110">
        <v>0</v>
      </c>
      <c r="W110">
        <v>0</v>
      </c>
      <c r="X110">
        <v>0</v>
      </c>
    </row>
    <row r="111" spans="1:24" x14ac:dyDescent="0.3">
      <c r="A111" s="159">
        <v>44927</v>
      </c>
      <c r="B111" s="3" t="s">
        <v>1083</v>
      </c>
      <c r="C111" t="s">
        <v>1084</v>
      </c>
      <c r="D111">
        <v>13</v>
      </c>
      <c r="E111" t="s">
        <v>699</v>
      </c>
      <c r="F111" s="3" t="s">
        <v>1085</v>
      </c>
      <c r="G111" t="s">
        <v>1086</v>
      </c>
      <c r="H111">
        <v>500</v>
      </c>
      <c r="I111" t="s">
        <v>210</v>
      </c>
      <c r="J111" t="s">
        <v>629</v>
      </c>
      <c r="K111">
        <v>40</v>
      </c>
      <c r="L111" t="s">
        <v>623</v>
      </c>
      <c r="M111" s="3" t="s">
        <v>618</v>
      </c>
      <c r="N111" t="s">
        <v>1081</v>
      </c>
      <c r="O111" t="s">
        <v>1082</v>
      </c>
      <c r="P111">
        <v>170</v>
      </c>
      <c r="Q111">
        <v>0</v>
      </c>
      <c r="R111">
        <v>0</v>
      </c>
      <c r="S111">
        <v>0</v>
      </c>
      <c r="T111">
        <v>0</v>
      </c>
      <c r="U111">
        <v>12</v>
      </c>
      <c r="V111">
        <v>0</v>
      </c>
      <c r="W111">
        <v>0</v>
      </c>
      <c r="X111">
        <v>0</v>
      </c>
    </row>
    <row r="112" spans="1:24" x14ac:dyDescent="0.3">
      <c r="A112" s="159">
        <v>44927</v>
      </c>
      <c r="B112" s="3" t="s">
        <v>1087</v>
      </c>
      <c r="C112" t="s">
        <v>1088</v>
      </c>
      <c r="D112">
        <v>60</v>
      </c>
      <c r="E112" t="s">
        <v>641</v>
      </c>
      <c r="F112" s="3" t="s">
        <v>1089</v>
      </c>
      <c r="G112" t="s">
        <v>1090</v>
      </c>
      <c r="H112">
        <v>209</v>
      </c>
      <c r="I112" t="s">
        <v>726</v>
      </c>
      <c r="J112" t="s">
        <v>616</v>
      </c>
      <c r="K112">
        <v>9</v>
      </c>
      <c r="L112" t="s">
        <v>707</v>
      </c>
      <c r="M112" s="3" t="s">
        <v>618</v>
      </c>
      <c r="N112" t="s">
        <v>1081</v>
      </c>
      <c r="O112" t="s">
        <v>1082</v>
      </c>
      <c r="P112">
        <v>0</v>
      </c>
      <c r="Q112">
        <v>0</v>
      </c>
      <c r="R112">
        <v>0</v>
      </c>
      <c r="S112">
        <v>0</v>
      </c>
      <c r="T112">
        <v>0</v>
      </c>
      <c r="U112">
        <v>0</v>
      </c>
      <c r="V112">
        <v>78</v>
      </c>
      <c r="W112">
        <v>10</v>
      </c>
      <c r="X112">
        <v>0</v>
      </c>
    </row>
    <row r="113" spans="1:24" x14ac:dyDescent="0.3">
      <c r="A113" s="159">
        <v>44927</v>
      </c>
      <c r="B113" s="3" t="s">
        <v>1091</v>
      </c>
      <c r="C113" t="s">
        <v>1092</v>
      </c>
      <c r="D113">
        <v>95</v>
      </c>
      <c r="E113" t="s">
        <v>626</v>
      </c>
      <c r="F113" s="3" t="s">
        <v>1093</v>
      </c>
      <c r="G113" t="s">
        <v>1094</v>
      </c>
      <c r="H113">
        <v>500</v>
      </c>
      <c r="I113" t="s">
        <v>210</v>
      </c>
      <c r="J113" t="s">
        <v>616</v>
      </c>
      <c r="K113">
        <v>47</v>
      </c>
      <c r="L113" t="s">
        <v>630</v>
      </c>
      <c r="M113" s="3" t="s">
        <v>618</v>
      </c>
      <c r="N113" t="s">
        <v>1095</v>
      </c>
      <c r="O113" t="s">
        <v>1096</v>
      </c>
      <c r="P113">
        <v>61</v>
      </c>
      <c r="Q113">
        <v>0</v>
      </c>
      <c r="R113">
        <v>0</v>
      </c>
      <c r="S113">
        <v>0</v>
      </c>
      <c r="T113">
        <v>0</v>
      </c>
      <c r="U113">
        <v>0</v>
      </c>
      <c r="V113">
        <v>0</v>
      </c>
      <c r="W113">
        <v>0</v>
      </c>
      <c r="X113">
        <v>0</v>
      </c>
    </row>
    <row r="114" spans="1:24" x14ac:dyDescent="0.3">
      <c r="A114" s="159">
        <v>44927</v>
      </c>
      <c r="B114" s="3" t="s">
        <v>1097</v>
      </c>
      <c r="C114" t="s">
        <v>1098</v>
      </c>
      <c r="D114">
        <v>73</v>
      </c>
      <c r="E114" t="s">
        <v>1099</v>
      </c>
      <c r="F114" s="3" t="s">
        <v>1100</v>
      </c>
      <c r="G114" t="s">
        <v>1101</v>
      </c>
      <c r="H114">
        <v>500</v>
      </c>
      <c r="I114" t="s">
        <v>210</v>
      </c>
      <c r="J114" t="s">
        <v>616</v>
      </c>
      <c r="K114">
        <v>47</v>
      </c>
      <c r="L114" t="s">
        <v>630</v>
      </c>
      <c r="M114" s="3" t="s">
        <v>618</v>
      </c>
      <c r="N114" t="s">
        <v>1102</v>
      </c>
      <c r="O114" t="s">
        <v>1103</v>
      </c>
      <c r="P114">
        <v>70</v>
      </c>
      <c r="Q114">
        <v>0</v>
      </c>
      <c r="R114">
        <v>0</v>
      </c>
      <c r="S114">
        <v>0</v>
      </c>
      <c r="T114">
        <v>0</v>
      </c>
      <c r="U114">
        <v>0</v>
      </c>
      <c r="V114">
        <v>0</v>
      </c>
      <c r="W114">
        <v>0</v>
      </c>
      <c r="X114">
        <v>0</v>
      </c>
    </row>
    <row r="115" spans="1:24" x14ac:dyDescent="0.3">
      <c r="A115" s="159">
        <v>44927</v>
      </c>
      <c r="B115" s="3" t="s">
        <v>1104</v>
      </c>
      <c r="C115" t="s">
        <v>1105</v>
      </c>
      <c r="D115">
        <v>95</v>
      </c>
      <c r="E115" t="s">
        <v>626</v>
      </c>
      <c r="F115" s="3" t="s">
        <v>1106</v>
      </c>
      <c r="G115" t="s">
        <v>1107</v>
      </c>
      <c r="H115">
        <v>500</v>
      </c>
      <c r="I115" t="s">
        <v>210</v>
      </c>
      <c r="J115" t="s">
        <v>629</v>
      </c>
      <c r="K115">
        <v>47</v>
      </c>
      <c r="L115" t="s">
        <v>630</v>
      </c>
      <c r="M115" s="3" t="s">
        <v>618</v>
      </c>
      <c r="N115" t="s">
        <v>1108</v>
      </c>
      <c r="O115" t="s">
        <v>1109</v>
      </c>
      <c r="P115">
        <v>80</v>
      </c>
      <c r="Q115">
        <v>0</v>
      </c>
      <c r="R115">
        <v>0</v>
      </c>
      <c r="S115">
        <v>0</v>
      </c>
      <c r="T115">
        <v>0</v>
      </c>
      <c r="U115">
        <v>0</v>
      </c>
      <c r="V115">
        <v>0</v>
      </c>
      <c r="W115">
        <v>0</v>
      </c>
      <c r="X115">
        <v>0</v>
      </c>
    </row>
    <row r="116" spans="1:24" x14ac:dyDescent="0.3">
      <c r="A116" s="159">
        <v>44927</v>
      </c>
      <c r="B116" s="3" t="s">
        <v>1110</v>
      </c>
      <c r="C116" t="s">
        <v>1111</v>
      </c>
      <c r="D116">
        <v>60</v>
      </c>
      <c r="E116" t="s">
        <v>641</v>
      </c>
      <c r="F116" s="3" t="s">
        <v>1112</v>
      </c>
      <c r="G116" t="s">
        <v>1113</v>
      </c>
      <c r="H116">
        <v>202</v>
      </c>
      <c r="I116" t="s">
        <v>650</v>
      </c>
      <c r="J116" t="s">
        <v>629</v>
      </c>
      <c r="K116">
        <v>1</v>
      </c>
      <c r="L116" t="s">
        <v>651</v>
      </c>
      <c r="M116" s="3" t="s">
        <v>618</v>
      </c>
      <c r="N116" t="s">
        <v>1114</v>
      </c>
      <c r="O116" t="s">
        <v>1115</v>
      </c>
      <c r="P116">
        <v>0</v>
      </c>
      <c r="Q116">
        <v>0</v>
      </c>
      <c r="R116">
        <v>0</v>
      </c>
      <c r="S116">
        <v>0</v>
      </c>
      <c r="T116">
        <v>0</v>
      </c>
      <c r="U116">
        <v>0</v>
      </c>
      <c r="V116">
        <v>0</v>
      </c>
      <c r="W116">
        <v>0</v>
      </c>
      <c r="X116">
        <v>0</v>
      </c>
    </row>
    <row r="117" spans="1:24" x14ac:dyDescent="0.3">
      <c r="A117" s="159">
        <v>44927</v>
      </c>
      <c r="B117" s="3" t="s">
        <v>1116</v>
      </c>
      <c r="C117" t="s">
        <v>1117</v>
      </c>
      <c r="D117">
        <v>60</v>
      </c>
      <c r="E117" t="s">
        <v>641</v>
      </c>
      <c r="F117" s="3" t="s">
        <v>1118</v>
      </c>
      <c r="G117" t="s">
        <v>1119</v>
      </c>
      <c r="H117">
        <v>202</v>
      </c>
      <c r="I117" t="s">
        <v>650</v>
      </c>
      <c r="J117" t="s">
        <v>629</v>
      </c>
      <c r="K117">
        <v>99</v>
      </c>
      <c r="L117" t="s">
        <v>727</v>
      </c>
      <c r="M117" s="3" t="s">
        <v>618</v>
      </c>
      <c r="N117" t="s">
        <v>1120</v>
      </c>
      <c r="O117" t="s">
        <v>1121</v>
      </c>
      <c r="P117">
        <v>0</v>
      </c>
      <c r="Q117">
        <v>0</v>
      </c>
      <c r="R117">
        <v>0</v>
      </c>
      <c r="S117">
        <v>1</v>
      </c>
      <c r="T117">
        <v>0</v>
      </c>
      <c r="U117">
        <v>0</v>
      </c>
      <c r="V117">
        <v>0</v>
      </c>
      <c r="W117">
        <v>0</v>
      </c>
      <c r="X117">
        <v>0</v>
      </c>
    </row>
    <row r="118" spans="1:24" x14ac:dyDescent="0.3">
      <c r="A118" s="159">
        <v>44927</v>
      </c>
      <c r="B118" s="3" t="s">
        <v>676</v>
      </c>
      <c r="C118" t="s">
        <v>677</v>
      </c>
      <c r="D118">
        <v>47</v>
      </c>
      <c r="E118" t="s">
        <v>678</v>
      </c>
      <c r="F118" s="3" t="s">
        <v>1122</v>
      </c>
      <c r="G118" t="s">
        <v>1123</v>
      </c>
      <c r="H118">
        <v>354</v>
      </c>
      <c r="I118" t="s">
        <v>615</v>
      </c>
      <c r="J118" t="s">
        <v>616</v>
      </c>
      <c r="K118">
        <v>54</v>
      </c>
      <c r="L118" t="s">
        <v>617</v>
      </c>
      <c r="M118" s="3" t="s">
        <v>618</v>
      </c>
      <c r="N118" t="s">
        <v>1124</v>
      </c>
      <c r="O118" t="s">
        <v>1125</v>
      </c>
      <c r="P118">
        <v>0</v>
      </c>
      <c r="Q118">
        <v>0</v>
      </c>
      <c r="R118">
        <v>0</v>
      </c>
      <c r="S118">
        <v>0</v>
      </c>
      <c r="T118">
        <v>0</v>
      </c>
      <c r="U118">
        <v>0</v>
      </c>
      <c r="V118">
        <v>58</v>
      </c>
      <c r="W118">
        <v>0</v>
      </c>
      <c r="X118">
        <v>0</v>
      </c>
    </row>
    <row r="119" spans="1:24" x14ac:dyDescent="0.3">
      <c r="A119" s="159">
        <v>44927</v>
      </c>
      <c r="B119" s="3" t="s">
        <v>1126</v>
      </c>
      <c r="C119" t="s">
        <v>1127</v>
      </c>
      <c r="D119">
        <v>60</v>
      </c>
      <c r="E119" t="s">
        <v>641</v>
      </c>
      <c r="F119" s="3" t="s">
        <v>1128</v>
      </c>
      <c r="G119" t="s">
        <v>1129</v>
      </c>
      <c r="H119">
        <v>202</v>
      </c>
      <c r="I119" t="s">
        <v>650</v>
      </c>
      <c r="J119" t="s">
        <v>629</v>
      </c>
      <c r="K119">
        <v>1</v>
      </c>
      <c r="L119" t="s">
        <v>651</v>
      </c>
      <c r="M119" s="3" t="s">
        <v>618</v>
      </c>
      <c r="N119" t="s">
        <v>1130</v>
      </c>
      <c r="O119" t="s">
        <v>1131</v>
      </c>
      <c r="P119">
        <v>0</v>
      </c>
      <c r="Q119">
        <v>0</v>
      </c>
      <c r="R119">
        <v>0</v>
      </c>
      <c r="S119">
        <v>3</v>
      </c>
      <c r="T119">
        <v>0</v>
      </c>
      <c r="U119">
        <v>0</v>
      </c>
      <c r="V119">
        <v>0</v>
      </c>
      <c r="W119">
        <v>0</v>
      </c>
      <c r="X119">
        <v>0</v>
      </c>
    </row>
    <row r="120" spans="1:24" x14ac:dyDescent="0.3">
      <c r="A120" s="159">
        <v>44927</v>
      </c>
      <c r="B120" s="3" t="s">
        <v>1132</v>
      </c>
      <c r="C120" t="s">
        <v>1133</v>
      </c>
      <c r="D120">
        <v>60</v>
      </c>
      <c r="E120" t="s">
        <v>641</v>
      </c>
      <c r="F120" s="3" t="s">
        <v>1134</v>
      </c>
      <c r="G120" t="s">
        <v>1135</v>
      </c>
      <c r="H120">
        <v>202</v>
      </c>
      <c r="I120" t="s">
        <v>650</v>
      </c>
      <c r="J120" t="s">
        <v>629</v>
      </c>
      <c r="K120">
        <v>1</v>
      </c>
      <c r="L120" t="s">
        <v>651</v>
      </c>
      <c r="M120" s="3" t="s">
        <v>618</v>
      </c>
      <c r="N120" t="s">
        <v>1136</v>
      </c>
      <c r="O120" t="s">
        <v>1137</v>
      </c>
      <c r="P120">
        <v>0</v>
      </c>
      <c r="Q120">
        <v>0</v>
      </c>
      <c r="R120">
        <v>0</v>
      </c>
      <c r="S120">
        <v>0</v>
      </c>
      <c r="T120">
        <v>0</v>
      </c>
      <c r="U120">
        <v>0</v>
      </c>
      <c r="V120">
        <v>0</v>
      </c>
      <c r="W120">
        <v>0</v>
      </c>
      <c r="X120">
        <v>0</v>
      </c>
    </row>
    <row r="121" spans="1:24" x14ac:dyDescent="0.3">
      <c r="A121" s="159">
        <v>44927</v>
      </c>
      <c r="B121" s="3" t="s">
        <v>32</v>
      </c>
      <c r="C121" t="s">
        <v>33</v>
      </c>
      <c r="D121">
        <v>21</v>
      </c>
      <c r="E121" t="s">
        <v>612</v>
      </c>
      <c r="F121" s="3" t="s">
        <v>30</v>
      </c>
      <c r="G121" t="s">
        <v>31</v>
      </c>
      <c r="H121">
        <v>500</v>
      </c>
      <c r="I121" t="s">
        <v>210</v>
      </c>
      <c r="J121" t="s">
        <v>629</v>
      </c>
      <c r="K121">
        <v>41</v>
      </c>
      <c r="L121" t="s">
        <v>660</v>
      </c>
      <c r="M121" s="3" t="s">
        <v>618</v>
      </c>
      <c r="N121" t="s">
        <v>1138</v>
      </c>
      <c r="O121" t="s">
        <v>410</v>
      </c>
      <c r="P121">
        <v>122</v>
      </c>
      <c r="Q121">
        <v>0</v>
      </c>
      <c r="R121">
        <v>0</v>
      </c>
      <c r="S121">
        <v>5</v>
      </c>
      <c r="T121">
        <v>0</v>
      </c>
      <c r="U121">
        <v>0</v>
      </c>
      <c r="V121">
        <v>0</v>
      </c>
      <c r="W121">
        <v>0</v>
      </c>
      <c r="X121">
        <v>0</v>
      </c>
    </row>
    <row r="122" spans="1:24" x14ac:dyDescent="0.3">
      <c r="A122" s="159">
        <v>44927</v>
      </c>
      <c r="B122" s="3" t="s">
        <v>941</v>
      </c>
      <c r="C122" t="s">
        <v>942</v>
      </c>
      <c r="D122">
        <v>60</v>
      </c>
      <c r="E122" t="s">
        <v>641</v>
      </c>
      <c r="F122" s="3" t="s">
        <v>1139</v>
      </c>
      <c r="G122" t="s">
        <v>1140</v>
      </c>
      <c r="H122">
        <v>500</v>
      </c>
      <c r="I122" t="s">
        <v>210</v>
      </c>
      <c r="J122" t="s">
        <v>616</v>
      </c>
      <c r="K122">
        <v>45</v>
      </c>
      <c r="L122" t="s">
        <v>685</v>
      </c>
      <c r="M122" s="3" t="s">
        <v>618</v>
      </c>
      <c r="N122" t="s">
        <v>1141</v>
      </c>
      <c r="O122" t="s">
        <v>1142</v>
      </c>
      <c r="P122">
        <v>48</v>
      </c>
      <c r="Q122">
        <v>0</v>
      </c>
      <c r="R122">
        <v>0</v>
      </c>
      <c r="S122">
        <v>0</v>
      </c>
      <c r="T122">
        <v>0</v>
      </c>
      <c r="U122">
        <v>0</v>
      </c>
      <c r="V122">
        <v>0</v>
      </c>
      <c r="W122">
        <v>0</v>
      </c>
      <c r="X122">
        <v>0</v>
      </c>
    </row>
    <row r="123" spans="1:24" x14ac:dyDescent="0.3">
      <c r="A123" s="159">
        <v>44927</v>
      </c>
      <c r="B123" s="3" t="s">
        <v>1143</v>
      </c>
      <c r="C123" t="s">
        <v>1144</v>
      </c>
      <c r="D123">
        <v>61</v>
      </c>
      <c r="E123" t="s">
        <v>688</v>
      </c>
      <c r="F123" s="3" t="s">
        <v>1145</v>
      </c>
      <c r="G123" t="s">
        <v>1146</v>
      </c>
      <c r="H123">
        <v>202</v>
      </c>
      <c r="I123" t="s">
        <v>650</v>
      </c>
      <c r="J123" t="s">
        <v>616</v>
      </c>
      <c r="K123">
        <v>1</v>
      </c>
      <c r="L123" t="s">
        <v>651</v>
      </c>
      <c r="M123" s="3" t="s">
        <v>618</v>
      </c>
      <c r="N123" t="s">
        <v>1141</v>
      </c>
      <c r="O123" t="s">
        <v>1142</v>
      </c>
      <c r="P123">
        <v>0</v>
      </c>
      <c r="Q123">
        <v>0</v>
      </c>
      <c r="R123">
        <v>0</v>
      </c>
      <c r="S123">
        <v>0</v>
      </c>
      <c r="T123">
        <v>0</v>
      </c>
      <c r="U123">
        <v>0</v>
      </c>
      <c r="V123">
        <v>0</v>
      </c>
      <c r="W123">
        <v>0</v>
      </c>
      <c r="X123">
        <v>0</v>
      </c>
    </row>
    <row r="124" spans="1:24" x14ac:dyDescent="0.3">
      <c r="A124" s="159">
        <v>44927</v>
      </c>
      <c r="B124" s="3" t="s">
        <v>1147</v>
      </c>
      <c r="C124" t="s">
        <v>1148</v>
      </c>
      <c r="D124">
        <v>21</v>
      </c>
      <c r="E124" t="s">
        <v>612</v>
      </c>
      <c r="F124" s="3" t="s">
        <v>1149</v>
      </c>
      <c r="G124" t="s">
        <v>1150</v>
      </c>
      <c r="H124">
        <v>500</v>
      </c>
      <c r="I124" t="s">
        <v>210</v>
      </c>
      <c r="J124" t="s">
        <v>629</v>
      </c>
      <c r="K124">
        <v>41</v>
      </c>
      <c r="L124" t="s">
        <v>660</v>
      </c>
      <c r="M124" s="3" t="s">
        <v>618</v>
      </c>
      <c r="N124" t="s">
        <v>1151</v>
      </c>
      <c r="O124" t="s">
        <v>1152</v>
      </c>
      <c r="P124">
        <v>77</v>
      </c>
      <c r="Q124">
        <v>0</v>
      </c>
      <c r="R124">
        <v>0</v>
      </c>
      <c r="S124">
        <v>4</v>
      </c>
      <c r="T124">
        <v>0</v>
      </c>
      <c r="U124">
        <v>0</v>
      </c>
      <c r="V124">
        <v>0</v>
      </c>
      <c r="W124">
        <v>0</v>
      </c>
      <c r="X124">
        <v>0</v>
      </c>
    </row>
    <row r="125" spans="1:24" x14ac:dyDescent="0.3">
      <c r="A125" s="159">
        <v>44927</v>
      </c>
      <c r="B125" s="3" t="s">
        <v>676</v>
      </c>
      <c r="C125" t="s">
        <v>677</v>
      </c>
      <c r="D125">
        <v>47</v>
      </c>
      <c r="E125" t="s">
        <v>678</v>
      </c>
      <c r="F125" s="3" t="s">
        <v>1153</v>
      </c>
      <c r="G125" t="s">
        <v>1154</v>
      </c>
      <c r="H125">
        <v>354</v>
      </c>
      <c r="I125" t="s">
        <v>615</v>
      </c>
      <c r="J125" t="s">
        <v>616</v>
      </c>
      <c r="K125">
        <v>54</v>
      </c>
      <c r="L125" t="s">
        <v>617</v>
      </c>
      <c r="M125" s="3" t="s">
        <v>618</v>
      </c>
      <c r="N125" t="s">
        <v>1151</v>
      </c>
      <c r="O125" t="s">
        <v>1152</v>
      </c>
      <c r="P125">
        <v>0</v>
      </c>
      <c r="Q125">
        <v>0</v>
      </c>
      <c r="R125">
        <v>0</v>
      </c>
      <c r="S125">
        <v>0</v>
      </c>
      <c r="T125">
        <v>0</v>
      </c>
      <c r="U125">
        <v>0</v>
      </c>
      <c r="V125">
        <v>26</v>
      </c>
      <c r="W125">
        <v>0</v>
      </c>
      <c r="X125">
        <v>0</v>
      </c>
    </row>
    <row r="126" spans="1:24" x14ac:dyDescent="0.3">
      <c r="A126" s="160"/>
      <c r="B126" s="3" t="s">
        <v>1155</v>
      </c>
      <c r="C126" t="s">
        <v>1156</v>
      </c>
      <c r="D126">
        <v>62</v>
      </c>
      <c r="E126" t="s">
        <v>1157</v>
      </c>
      <c r="F126" s="3" t="s">
        <v>1158</v>
      </c>
      <c r="G126" t="s">
        <v>1159</v>
      </c>
      <c r="H126">
        <v>202</v>
      </c>
      <c r="I126" t="s">
        <v>650</v>
      </c>
      <c r="J126" t="s">
        <v>616</v>
      </c>
      <c r="K126">
        <v>1</v>
      </c>
      <c r="L126" t="s">
        <v>651</v>
      </c>
      <c r="M126" s="3" t="s">
        <v>618</v>
      </c>
      <c r="N126" t="s">
        <v>1151</v>
      </c>
      <c r="O126" t="s">
        <v>1152</v>
      </c>
      <c r="P126">
        <v>0</v>
      </c>
      <c r="Q126">
        <v>0</v>
      </c>
      <c r="R126">
        <v>0</v>
      </c>
      <c r="S126">
        <v>0</v>
      </c>
      <c r="T126">
        <v>0</v>
      </c>
      <c r="U126">
        <v>0</v>
      </c>
      <c r="V126">
        <v>0</v>
      </c>
      <c r="W126">
        <v>0</v>
      </c>
      <c r="X126">
        <v>0</v>
      </c>
    </row>
    <row r="127" spans="1:24" x14ac:dyDescent="0.3">
      <c r="A127" s="159">
        <v>44927</v>
      </c>
      <c r="B127" s="3" t="s">
        <v>1160</v>
      </c>
      <c r="C127" t="s">
        <v>1161</v>
      </c>
      <c r="D127">
        <v>21</v>
      </c>
      <c r="E127" t="s">
        <v>612</v>
      </c>
      <c r="F127" s="3" t="s">
        <v>1162</v>
      </c>
      <c r="G127" t="s">
        <v>1163</v>
      </c>
      <c r="H127">
        <v>354</v>
      </c>
      <c r="I127" t="s">
        <v>615</v>
      </c>
      <c r="J127" t="s">
        <v>616</v>
      </c>
      <c r="K127">
        <v>54</v>
      </c>
      <c r="L127" t="s">
        <v>617</v>
      </c>
      <c r="M127" s="3" t="s">
        <v>618</v>
      </c>
      <c r="N127" t="s">
        <v>1164</v>
      </c>
      <c r="O127" t="s">
        <v>1165</v>
      </c>
      <c r="P127">
        <v>0</v>
      </c>
      <c r="Q127">
        <v>0</v>
      </c>
      <c r="R127">
        <v>0</v>
      </c>
      <c r="S127">
        <v>0</v>
      </c>
      <c r="T127">
        <v>0</v>
      </c>
      <c r="U127">
        <v>0</v>
      </c>
      <c r="V127">
        <v>26</v>
      </c>
      <c r="W127">
        <v>0</v>
      </c>
      <c r="X127">
        <v>0</v>
      </c>
    </row>
    <row r="128" spans="1:24" x14ac:dyDescent="0.3">
      <c r="A128" s="159">
        <v>44927</v>
      </c>
      <c r="B128" s="3" t="s">
        <v>1160</v>
      </c>
      <c r="C128" t="s">
        <v>1161</v>
      </c>
      <c r="D128">
        <v>21</v>
      </c>
      <c r="E128" t="s">
        <v>612</v>
      </c>
      <c r="F128" s="3" t="s">
        <v>1166</v>
      </c>
      <c r="G128" t="s">
        <v>1167</v>
      </c>
      <c r="H128">
        <v>500</v>
      </c>
      <c r="I128" t="s">
        <v>210</v>
      </c>
      <c r="J128" t="s">
        <v>629</v>
      </c>
      <c r="K128">
        <v>45</v>
      </c>
      <c r="L128" t="s">
        <v>685</v>
      </c>
      <c r="M128" s="3" t="s">
        <v>618</v>
      </c>
      <c r="N128" t="s">
        <v>1164</v>
      </c>
      <c r="O128" t="s">
        <v>1165</v>
      </c>
      <c r="P128">
        <v>91</v>
      </c>
      <c r="Q128">
        <v>0</v>
      </c>
      <c r="R128">
        <v>0</v>
      </c>
      <c r="S128">
        <v>0</v>
      </c>
      <c r="T128">
        <v>0</v>
      </c>
      <c r="U128">
        <v>0</v>
      </c>
      <c r="V128">
        <v>0</v>
      </c>
      <c r="W128">
        <v>0</v>
      </c>
      <c r="X128">
        <v>0</v>
      </c>
    </row>
    <row r="129" spans="1:24" x14ac:dyDescent="0.3">
      <c r="A129" s="159">
        <v>44927</v>
      </c>
      <c r="B129" s="3" t="s">
        <v>1168</v>
      </c>
      <c r="C129" t="s">
        <v>1169</v>
      </c>
      <c r="D129">
        <v>61</v>
      </c>
      <c r="E129" t="s">
        <v>688</v>
      </c>
      <c r="F129" s="3" t="s">
        <v>1170</v>
      </c>
      <c r="G129" t="s">
        <v>1171</v>
      </c>
      <c r="H129">
        <v>207</v>
      </c>
      <c r="I129" t="s">
        <v>706</v>
      </c>
      <c r="J129" t="s">
        <v>629</v>
      </c>
      <c r="K129">
        <v>9</v>
      </c>
      <c r="L129" t="s">
        <v>707</v>
      </c>
      <c r="M129" s="3" t="s">
        <v>618</v>
      </c>
      <c r="N129" t="s">
        <v>1164</v>
      </c>
      <c r="O129" t="s">
        <v>1165</v>
      </c>
      <c r="P129">
        <v>0</v>
      </c>
      <c r="Q129">
        <v>12</v>
      </c>
      <c r="R129">
        <v>0</v>
      </c>
      <c r="S129">
        <v>0</v>
      </c>
      <c r="T129">
        <v>0</v>
      </c>
      <c r="U129">
        <v>0</v>
      </c>
      <c r="V129">
        <v>0</v>
      </c>
      <c r="W129">
        <v>0</v>
      </c>
      <c r="X129">
        <v>0</v>
      </c>
    </row>
    <row r="130" spans="1:24" x14ac:dyDescent="0.3">
      <c r="A130" s="159">
        <v>44927</v>
      </c>
      <c r="B130" s="3" t="s">
        <v>1172</v>
      </c>
      <c r="C130" t="s">
        <v>1173</v>
      </c>
      <c r="D130">
        <v>17</v>
      </c>
      <c r="E130" t="s">
        <v>712</v>
      </c>
      <c r="F130" s="3" t="s">
        <v>1174</v>
      </c>
      <c r="G130" t="s">
        <v>1175</v>
      </c>
      <c r="H130">
        <v>202</v>
      </c>
      <c r="I130" t="s">
        <v>650</v>
      </c>
      <c r="J130" t="s">
        <v>616</v>
      </c>
      <c r="K130">
        <v>1</v>
      </c>
      <c r="L130" t="s">
        <v>651</v>
      </c>
      <c r="M130" s="3" t="s">
        <v>618</v>
      </c>
      <c r="N130" t="s">
        <v>1164</v>
      </c>
      <c r="O130" t="s">
        <v>1165</v>
      </c>
      <c r="P130">
        <v>0</v>
      </c>
      <c r="Q130">
        <v>0</v>
      </c>
      <c r="R130">
        <v>0</v>
      </c>
      <c r="S130">
        <v>0</v>
      </c>
      <c r="T130">
        <v>0</v>
      </c>
      <c r="U130">
        <v>0</v>
      </c>
      <c r="V130">
        <v>0</v>
      </c>
      <c r="W130">
        <v>0</v>
      </c>
      <c r="X130">
        <v>0</v>
      </c>
    </row>
    <row r="131" spans="1:24" x14ac:dyDescent="0.3">
      <c r="A131" s="159">
        <v>44927</v>
      </c>
      <c r="B131" s="3" t="s">
        <v>1176</v>
      </c>
      <c r="C131" t="s">
        <v>1177</v>
      </c>
      <c r="D131">
        <v>21</v>
      </c>
      <c r="E131" t="s">
        <v>612</v>
      </c>
      <c r="F131" s="3" t="s">
        <v>1178</v>
      </c>
      <c r="G131" t="s">
        <v>1179</v>
      </c>
      <c r="H131">
        <v>500</v>
      </c>
      <c r="I131" t="s">
        <v>210</v>
      </c>
      <c r="J131" t="s">
        <v>616</v>
      </c>
      <c r="K131">
        <v>45</v>
      </c>
      <c r="L131" t="s">
        <v>685</v>
      </c>
      <c r="M131" s="3" t="s">
        <v>618</v>
      </c>
      <c r="N131" t="s">
        <v>1180</v>
      </c>
      <c r="O131" t="s">
        <v>1181</v>
      </c>
      <c r="P131">
        <v>85</v>
      </c>
      <c r="Q131">
        <v>0</v>
      </c>
      <c r="R131">
        <v>0</v>
      </c>
      <c r="S131">
        <v>1</v>
      </c>
      <c r="T131">
        <v>0</v>
      </c>
      <c r="U131">
        <v>0</v>
      </c>
      <c r="V131">
        <v>0</v>
      </c>
      <c r="W131">
        <v>0</v>
      </c>
      <c r="X131">
        <v>0</v>
      </c>
    </row>
    <row r="132" spans="1:24" x14ac:dyDescent="0.3">
      <c r="A132" s="159">
        <v>44927</v>
      </c>
      <c r="B132" s="3" t="s">
        <v>44</v>
      </c>
      <c r="C132" t="s">
        <v>45</v>
      </c>
      <c r="D132">
        <v>21</v>
      </c>
      <c r="E132" t="s">
        <v>612</v>
      </c>
      <c r="F132" s="3" t="s">
        <v>42</v>
      </c>
      <c r="G132" t="s">
        <v>43</v>
      </c>
      <c r="H132">
        <v>500</v>
      </c>
      <c r="I132" t="s">
        <v>210</v>
      </c>
      <c r="J132" t="s">
        <v>616</v>
      </c>
      <c r="K132">
        <v>45</v>
      </c>
      <c r="L132" t="s">
        <v>685</v>
      </c>
      <c r="M132" s="3" t="s">
        <v>618</v>
      </c>
      <c r="N132" t="s">
        <v>1182</v>
      </c>
      <c r="O132" t="s">
        <v>414</v>
      </c>
      <c r="P132">
        <v>52</v>
      </c>
      <c r="Q132">
        <v>0</v>
      </c>
      <c r="R132">
        <v>0</v>
      </c>
      <c r="S132">
        <v>1</v>
      </c>
      <c r="T132">
        <v>0</v>
      </c>
      <c r="U132">
        <v>0</v>
      </c>
      <c r="V132">
        <v>0</v>
      </c>
      <c r="W132">
        <v>0</v>
      </c>
      <c r="X132">
        <v>0</v>
      </c>
    </row>
    <row r="133" spans="1:24" x14ac:dyDescent="0.3">
      <c r="A133" s="159">
        <v>44927</v>
      </c>
      <c r="B133" s="3" t="s">
        <v>1183</v>
      </c>
      <c r="C133" t="s">
        <v>1184</v>
      </c>
      <c r="D133">
        <v>61</v>
      </c>
      <c r="E133" t="s">
        <v>688</v>
      </c>
      <c r="F133" s="3" t="s">
        <v>1185</v>
      </c>
      <c r="G133" t="s">
        <v>1186</v>
      </c>
      <c r="H133">
        <v>202</v>
      </c>
      <c r="I133" t="s">
        <v>650</v>
      </c>
      <c r="J133" t="s">
        <v>616</v>
      </c>
      <c r="K133">
        <v>1</v>
      </c>
      <c r="L133" t="s">
        <v>651</v>
      </c>
      <c r="M133" s="3" t="s">
        <v>618</v>
      </c>
      <c r="N133" t="s">
        <v>1187</v>
      </c>
      <c r="O133" t="s">
        <v>1188</v>
      </c>
      <c r="P133">
        <v>0</v>
      </c>
      <c r="Q133">
        <v>0</v>
      </c>
      <c r="R133">
        <v>0</v>
      </c>
      <c r="S133">
        <v>0</v>
      </c>
      <c r="T133">
        <v>0</v>
      </c>
      <c r="U133">
        <v>0</v>
      </c>
      <c r="V133">
        <v>0</v>
      </c>
      <c r="W133">
        <v>0</v>
      </c>
      <c r="X133">
        <v>0</v>
      </c>
    </row>
    <row r="134" spans="1:24" x14ac:dyDescent="0.3">
      <c r="A134" s="160"/>
      <c r="B134" s="3" t="s">
        <v>193</v>
      </c>
      <c r="C134" t="s">
        <v>194</v>
      </c>
      <c r="D134">
        <v>95</v>
      </c>
      <c r="E134" t="s">
        <v>626</v>
      </c>
      <c r="F134" s="3" t="s">
        <v>1189</v>
      </c>
      <c r="G134" t="s">
        <v>1190</v>
      </c>
      <c r="H134">
        <v>500</v>
      </c>
      <c r="I134" t="s">
        <v>210</v>
      </c>
      <c r="J134" t="s">
        <v>616</v>
      </c>
      <c r="K134">
        <v>47</v>
      </c>
      <c r="L134" t="s">
        <v>630</v>
      </c>
      <c r="M134" s="3" t="s">
        <v>618</v>
      </c>
      <c r="N134" t="s">
        <v>1191</v>
      </c>
      <c r="O134" t="s">
        <v>1192</v>
      </c>
      <c r="P134">
        <v>46</v>
      </c>
      <c r="Q134">
        <v>0</v>
      </c>
      <c r="R134">
        <v>0</v>
      </c>
      <c r="S134">
        <v>0</v>
      </c>
      <c r="T134">
        <v>0</v>
      </c>
      <c r="U134">
        <v>0</v>
      </c>
      <c r="V134">
        <v>0</v>
      </c>
      <c r="W134">
        <v>0</v>
      </c>
      <c r="X134">
        <v>0</v>
      </c>
    </row>
    <row r="135" spans="1:24" x14ac:dyDescent="0.3">
      <c r="A135" s="159">
        <v>44927</v>
      </c>
      <c r="B135" s="3" t="s">
        <v>1193</v>
      </c>
      <c r="C135" t="s">
        <v>1194</v>
      </c>
      <c r="D135">
        <v>21</v>
      </c>
      <c r="E135" t="s">
        <v>612</v>
      </c>
      <c r="F135" s="3" t="s">
        <v>1195</v>
      </c>
      <c r="G135" t="s">
        <v>1196</v>
      </c>
      <c r="H135">
        <v>500</v>
      </c>
      <c r="I135" t="s">
        <v>210</v>
      </c>
      <c r="J135" t="s">
        <v>616</v>
      </c>
      <c r="K135">
        <v>45</v>
      </c>
      <c r="L135" t="s">
        <v>685</v>
      </c>
      <c r="M135" s="3" t="s">
        <v>618</v>
      </c>
      <c r="N135" t="s">
        <v>1197</v>
      </c>
      <c r="O135" t="s">
        <v>1198</v>
      </c>
      <c r="P135">
        <v>65</v>
      </c>
      <c r="Q135">
        <v>0</v>
      </c>
      <c r="R135">
        <v>0</v>
      </c>
      <c r="S135">
        <v>0</v>
      </c>
      <c r="T135">
        <v>0</v>
      </c>
      <c r="U135">
        <v>0</v>
      </c>
      <c r="V135">
        <v>0</v>
      </c>
      <c r="W135">
        <v>0</v>
      </c>
      <c r="X135">
        <v>0</v>
      </c>
    </row>
    <row r="136" spans="1:24" x14ac:dyDescent="0.3">
      <c r="A136" s="159">
        <v>44927</v>
      </c>
      <c r="B136" s="3" t="s">
        <v>965</v>
      </c>
      <c r="C136" t="s">
        <v>966</v>
      </c>
      <c r="D136">
        <v>14</v>
      </c>
      <c r="E136" t="s">
        <v>967</v>
      </c>
      <c r="F136" s="3" t="s">
        <v>1199</v>
      </c>
      <c r="G136" t="s">
        <v>1200</v>
      </c>
      <c r="H136">
        <v>500</v>
      </c>
      <c r="I136" t="s">
        <v>210</v>
      </c>
      <c r="J136" t="s">
        <v>629</v>
      </c>
      <c r="K136">
        <v>40</v>
      </c>
      <c r="L136" t="s">
        <v>623</v>
      </c>
      <c r="M136" s="3" t="s">
        <v>618</v>
      </c>
      <c r="N136" t="s">
        <v>1201</v>
      </c>
      <c r="O136" t="s">
        <v>1202</v>
      </c>
      <c r="P136">
        <v>162</v>
      </c>
      <c r="Q136">
        <v>0</v>
      </c>
      <c r="R136">
        <v>6</v>
      </c>
      <c r="S136">
        <v>3</v>
      </c>
      <c r="T136">
        <v>0</v>
      </c>
      <c r="U136">
        <v>0</v>
      </c>
      <c r="V136">
        <v>0</v>
      </c>
      <c r="W136">
        <v>0</v>
      </c>
      <c r="X136">
        <v>0</v>
      </c>
    </row>
    <row r="137" spans="1:24" x14ac:dyDescent="0.3">
      <c r="A137" s="159">
        <v>44927</v>
      </c>
      <c r="B137" s="3" t="s">
        <v>1203</v>
      </c>
      <c r="C137" t="s">
        <v>1204</v>
      </c>
      <c r="D137">
        <v>3</v>
      </c>
      <c r="E137" t="s">
        <v>665</v>
      </c>
      <c r="F137" s="3" t="s">
        <v>1205</v>
      </c>
      <c r="G137" t="s">
        <v>1206</v>
      </c>
      <c r="H137">
        <v>202</v>
      </c>
      <c r="I137" t="s">
        <v>650</v>
      </c>
      <c r="J137" t="s">
        <v>616</v>
      </c>
      <c r="K137">
        <v>1</v>
      </c>
      <c r="L137" t="s">
        <v>651</v>
      </c>
      <c r="M137" s="3" t="s">
        <v>618</v>
      </c>
      <c r="N137" t="s">
        <v>1207</v>
      </c>
      <c r="O137" t="s">
        <v>1208</v>
      </c>
      <c r="P137">
        <v>0</v>
      </c>
      <c r="Q137">
        <v>0</v>
      </c>
      <c r="R137">
        <v>0</v>
      </c>
      <c r="S137">
        <v>0</v>
      </c>
      <c r="T137">
        <v>0</v>
      </c>
      <c r="U137">
        <v>0</v>
      </c>
      <c r="V137">
        <v>0</v>
      </c>
      <c r="W137">
        <v>0</v>
      </c>
      <c r="X137">
        <v>0</v>
      </c>
    </row>
    <row r="138" spans="1:24" x14ac:dyDescent="0.3">
      <c r="A138" s="159">
        <v>44927</v>
      </c>
      <c r="B138" s="3" t="s">
        <v>1083</v>
      </c>
      <c r="C138" t="s">
        <v>1084</v>
      </c>
      <c r="D138">
        <v>13</v>
      </c>
      <c r="E138" t="s">
        <v>699</v>
      </c>
      <c r="F138" s="3" t="s">
        <v>1209</v>
      </c>
      <c r="G138" t="s">
        <v>1210</v>
      </c>
      <c r="H138">
        <v>500</v>
      </c>
      <c r="I138" t="s">
        <v>210</v>
      </c>
      <c r="J138" t="s">
        <v>629</v>
      </c>
      <c r="K138">
        <v>40</v>
      </c>
      <c r="L138" t="s">
        <v>623</v>
      </c>
      <c r="M138" s="3" t="s">
        <v>618</v>
      </c>
      <c r="N138" t="s">
        <v>1211</v>
      </c>
      <c r="O138" t="s">
        <v>1212</v>
      </c>
      <c r="P138">
        <v>82</v>
      </c>
      <c r="Q138">
        <v>0</v>
      </c>
      <c r="R138">
        <v>0</v>
      </c>
      <c r="S138">
        <v>2</v>
      </c>
      <c r="T138">
        <v>0</v>
      </c>
      <c r="U138">
        <v>0</v>
      </c>
      <c r="V138">
        <v>0</v>
      </c>
      <c r="W138">
        <v>0</v>
      </c>
      <c r="X138">
        <v>0</v>
      </c>
    </row>
    <row r="139" spans="1:24" x14ac:dyDescent="0.3">
      <c r="A139" s="160"/>
      <c r="B139" s="3" t="s">
        <v>216</v>
      </c>
      <c r="C139" t="s">
        <v>217</v>
      </c>
      <c r="D139">
        <v>95</v>
      </c>
      <c r="E139" t="s">
        <v>626</v>
      </c>
      <c r="F139" s="3" t="s">
        <v>1213</v>
      </c>
      <c r="G139" t="s">
        <v>1214</v>
      </c>
      <c r="H139">
        <v>500</v>
      </c>
      <c r="I139" t="s">
        <v>210</v>
      </c>
      <c r="J139" t="s">
        <v>616</v>
      </c>
      <c r="K139">
        <v>47</v>
      </c>
      <c r="L139" t="s">
        <v>630</v>
      </c>
      <c r="M139" s="3" t="s">
        <v>618</v>
      </c>
      <c r="N139" t="s">
        <v>1211</v>
      </c>
      <c r="O139" t="s">
        <v>1212</v>
      </c>
      <c r="P139">
        <v>59</v>
      </c>
      <c r="Q139">
        <v>0</v>
      </c>
      <c r="R139">
        <v>0</v>
      </c>
      <c r="S139">
        <v>2</v>
      </c>
      <c r="T139">
        <v>0</v>
      </c>
      <c r="U139">
        <v>0</v>
      </c>
      <c r="V139">
        <v>0</v>
      </c>
      <c r="W139">
        <v>0</v>
      </c>
      <c r="X139">
        <v>0</v>
      </c>
    </row>
    <row r="140" spans="1:24" x14ac:dyDescent="0.3">
      <c r="A140" s="159">
        <v>44927</v>
      </c>
      <c r="B140" s="3" t="s">
        <v>1215</v>
      </c>
      <c r="C140" t="s">
        <v>1216</v>
      </c>
      <c r="D140">
        <v>60</v>
      </c>
      <c r="E140" t="s">
        <v>641</v>
      </c>
      <c r="F140" s="3" t="s">
        <v>1217</v>
      </c>
      <c r="G140" t="s">
        <v>1218</v>
      </c>
      <c r="H140">
        <v>500</v>
      </c>
      <c r="I140" t="s">
        <v>210</v>
      </c>
      <c r="J140" t="s">
        <v>616</v>
      </c>
      <c r="K140">
        <v>41</v>
      </c>
      <c r="L140" t="s">
        <v>660</v>
      </c>
      <c r="M140" s="3" t="s">
        <v>618</v>
      </c>
      <c r="N140" t="s">
        <v>1219</v>
      </c>
      <c r="O140" t="s">
        <v>1220</v>
      </c>
      <c r="P140">
        <v>90</v>
      </c>
      <c r="Q140">
        <v>0</v>
      </c>
      <c r="R140">
        <v>0</v>
      </c>
      <c r="S140">
        <v>0</v>
      </c>
      <c r="T140">
        <v>0</v>
      </c>
      <c r="U140">
        <v>0</v>
      </c>
      <c r="V140">
        <v>0</v>
      </c>
      <c r="W140">
        <v>0</v>
      </c>
      <c r="X140">
        <v>0</v>
      </c>
    </row>
    <row r="141" spans="1:24" x14ac:dyDescent="0.3">
      <c r="A141" s="159">
        <v>44927</v>
      </c>
      <c r="B141" s="3" t="s">
        <v>1221</v>
      </c>
      <c r="C141" t="s">
        <v>1222</v>
      </c>
      <c r="D141">
        <v>3</v>
      </c>
      <c r="E141" t="s">
        <v>665</v>
      </c>
      <c r="F141" s="3" t="s">
        <v>1223</v>
      </c>
      <c r="G141" t="s">
        <v>1224</v>
      </c>
      <c r="H141">
        <v>202</v>
      </c>
      <c r="I141" t="s">
        <v>650</v>
      </c>
      <c r="J141" t="s">
        <v>629</v>
      </c>
      <c r="K141">
        <v>1</v>
      </c>
      <c r="L141" t="s">
        <v>651</v>
      </c>
      <c r="M141" s="3" t="s">
        <v>618</v>
      </c>
      <c r="N141" t="s">
        <v>1225</v>
      </c>
      <c r="O141" t="s">
        <v>1226</v>
      </c>
      <c r="P141">
        <v>0</v>
      </c>
      <c r="Q141">
        <v>0</v>
      </c>
      <c r="R141">
        <v>0</v>
      </c>
      <c r="S141">
        <v>0</v>
      </c>
      <c r="T141">
        <v>0</v>
      </c>
      <c r="U141">
        <v>0</v>
      </c>
      <c r="V141">
        <v>0</v>
      </c>
      <c r="W141">
        <v>0</v>
      </c>
      <c r="X141">
        <v>0</v>
      </c>
    </row>
    <row r="142" spans="1:24" x14ac:dyDescent="0.3">
      <c r="A142" s="159">
        <v>44927</v>
      </c>
      <c r="B142" s="3" t="s">
        <v>1227</v>
      </c>
      <c r="C142" t="s">
        <v>1228</v>
      </c>
      <c r="D142">
        <v>60</v>
      </c>
      <c r="E142" t="s">
        <v>641</v>
      </c>
      <c r="F142" s="3" t="s">
        <v>1229</v>
      </c>
      <c r="G142" t="s">
        <v>1230</v>
      </c>
      <c r="H142">
        <v>354</v>
      </c>
      <c r="I142" t="s">
        <v>615</v>
      </c>
      <c r="J142" t="s">
        <v>629</v>
      </c>
      <c r="K142">
        <v>54</v>
      </c>
      <c r="L142" t="s">
        <v>617</v>
      </c>
      <c r="M142" s="3" t="s">
        <v>618</v>
      </c>
      <c r="N142" t="s">
        <v>1231</v>
      </c>
      <c r="O142" t="s">
        <v>1232</v>
      </c>
      <c r="P142">
        <v>0</v>
      </c>
      <c r="Q142">
        <v>0</v>
      </c>
      <c r="R142">
        <v>0</v>
      </c>
      <c r="S142">
        <v>0</v>
      </c>
      <c r="T142">
        <v>0</v>
      </c>
      <c r="U142">
        <v>0</v>
      </c>
      <c r="V142">
        <v>104</v>
      </c>
      <c r="W142">
        <v>10</v>
      </c>
      <c r="X142">
        <v>0</v>
      </c>
    </row>
    <row r="143" spans="1:24" x14ac:dyDescent="0.3">
      <c r="A143" s="159">
        <v>44927</v>
      </c>
      <c r="B143" s="3" t="s">
        <v>1233</v>
      </c>
      <c r="C143" t="s">
        <v>1234</v>
      </c>
      <c r="D143">
        <v>61</v>
      </c>
      <c r="E143" t="s">
        <v>688</v>
      </c>
      <c r="F143" s="3" t="s">
        <v>1235</v>
      </c>
      <c r="G143" t="s">
        <v>1236</v>
      </c>
      <c r="H143">
        <v>202</v>
      </c>
      <c r="I143" t="s">
        <v>650</v>
      </c>
      <c r="J143" t="s">
        <v>629</v>
      </c>
      <c r="K143">
        <v>1</v>
      </c>
      <c r="L143" t="s">
        <v>651</v>
      </c>
      <c r="M143" s="3" t="s">
        <v>618</v>
      </c>
      <c r="N143" t="s">
        <v>1231</v>
      </c>
      <c r="O143" t="s">
        <v>1232</v>
      </c>
      <c r="P143">
        <v>0</v>
      </c>
      <c r="Q143">
        <v>0</v>
      </c>
      <c r="R143">
        <v>0</v>
      </c>
      <c r="S143">
        <v>0</v>
      </c>
      <c r="T143">
        <v>0</v>
      </c>
      <c r="U143">
        <v>0</v>
      </c>
      <c r="V143">
        <v>0</v>
      </c>
      <c r="W143">
        <v>0</v>
      </c>
      <c r="X143">
        <v>0</v>
      </c>
    </row>
    <row r="144" spans="1:24" x14ac:dyDescent="0.3">
      <c r="A144" s="159">
        <v>44927</v>
      </c>
      <c r="B144" s="3" t="s">
        <v>1237</v>
      </c>
      <c r="C144" t="s">
        <v>1238</v>
      </c>
      <c r="D144">
        <v>17</v>
      </c>
      <c r="E144" t="s">
        <v>712</v>
      </c>
      <c r="F144" s="3" t="s">
        <v>1239</v>
      </c>
      <c r="G144" t="s">
        <v>1240</v>
      </c>
      <c r="H144">
        <v>202</v>
      </c>
      <c r="I144" t="s">
        <v>650</v>
      </c>
      <c r="J144" t="s">
        <v>629</v>
      </c>
      <c r="K144">
        <v>1</v>
      </c>
      <c r="L144" t="s">
        <v>651</v>
      </c>
      <c r="M144" s="3" t="s">
        <v>618</v>
      </c>
      <c r="N144" t="s">
        <v>1241</v>
      </c>
      <c r="O144" t="s">
        <v>1242</v>
      </c>
      <c r="P144">
        <v>0</v>
      </c>
      <c r="Q144">
        <v>0</v>
      </c>
      <c r="R144">
        <v>0</v>
      </c>
      <c r="S144">
        <v>0</v>
      </c>
      <c r="T144">
        <v>0</v>
      </c>
      <c r="U144">
        <v>0</v>
      </c>
      <c r="V144">
        <v>0</v>
      </c>
      <c r="W144">
        <v>0</v>
      </c>
      <c r="X144">
        <v>0</v>
      </c>
    </row>
    <row r="145" spans="1:24" x14ac:dyDescent="0.3">
      <c r="A145" s="162"/>
      <c r="B145" s="3" t="s">
        <v>1243</v>
      </c>
      <c r="C145" t="s">
        <v>1244</v>
      </c>
      <c r="D145">
        <v>17</v>
      </c>
      <c r="E145" t="s">
        <v>712</v>
      </c>
      <c r="F145" s="3" t="s">
        <v>1245</v>
      </c>
      <c r="G145" t="s">
        <v>1246</v>
      </c>
      <c r="H145">
        <v>202</v>
      </c>
      <c r="I145" t="s">
        <v>650</v>
      </c>
      <c r="J145" t="s">
        <v>616</v>
      </c>
      <c r="K145">
        <v>1</v>
      </c>
      <c r="L145" t="s">
        <v>651</v>
      </c>
      <c r="M145" s="3" t="s">
        <v>1247</v>
      </c>
      <c r="N145" t="s">
        <v>1248</v>
      </c>
      <c r="O145" t="s">
        <v>1249</v>
      </c>
      <c r="P145">
        <v>0</v>
      </c>
      <c r="Q145">
        <v>0</v>
      </c>
      <c r="R145">
        <v>0</v>
      </c>
      <c r="S145">
        <v>0</v>
      </c>
      <c r="T145">
        <v>0</v>
      </c>
      <c r="U145">
        <v>0</v>
      </c>
      <c r="V145">
        <v>0</v>
      </c>
      <c r="W145">
        <v>0</v>
      </c>
      <c r="X145">
        <v>0</v>
      </c>
    </row>
    <row r="146" spans="1:24" x14ac:dyDescent="0.3">
      <c r="A146" s="162"/>
      <c r="B146" s="3" t="s">
        <v>1250</v>
      </c>
      <c r="C146" t="s">
        <v>1251</v>
      </c>
      <c r="D146">
        <v>72</v>
      </c>
      <c r="E146" t="s">
        <v>633</v>
      </c>
      <c r="F146" s="3" t="s">
        <v>1252</v>
      </c>
      <c r="G146" t="s">
        <v>1253</v>
      </c>
      <c r="H146">
        <v>202</v>
      </c>
      <c r="I146" t="s">
        <v>650</v>
      </c>
      <c r="J146" t="s">
        <v>616</v>
      </c>
      <c r="K146">
        <v>1</v>
      </c>
      <c r="L146" t="s">
        <v>651</v>
      </c>
      <c r="M146" s="3" t="s">
        <v>1247</v>
      </c>
      <c r="N146" t="s">
        <v>1254</v>
      </c>
      <c r="O146" t="s">
        <v>1255</v>
      </c>
      <c r="P146">
        <v>0</v>
      </c>
      <c r="Q146">
        <v>0</v>
      </c>
      <c r="R146">
        <v>0</v>
      </c>
      <c r="S146">
        <v>0</v>
      </c>
      <c r="T146">
        <v>0</v>
      </c>
      <c r="U146">
        <v>0</v>
      </c>
      <c r="V146">
        <v>0</v>
      </c>
      <c r="W146">
        <v>0</v>
      </c>
      <c r="X146">
        <v>0</v>
      </c>
    </row>
    <row r="147" spans="1:24" x14ac:dyDescent="0.3">
      <c r="A147" s="161"/>
      <c r="B147" s="3" t="s">
        <v>1256</v>
      </c>
      <c r="C147" t="s">
        <v>1257</v>
      </c>
      <c r="D147">
        <v>17</v>
      </c>
      <c r="E147" t="s">
        <v>712</v>
      </c>
      <c r="F147" s="3" t="s">
        <v>1258</v>
      </c>
      <c r="G147" t="s">
        <v>1259</v>
      </c>
      <c r="H147">
        <v>202</v>
      </c>
      <c r="I147" t="s">
        <v>650</v>
      </c>
      <c r="J147" t="s">
        <v>616</v>
      </c>
      <c r="K147">
        <v>1</v>
      </c>
      <c r="L147" t="s">
        <v>651</v>
      </c>
      <c r="M147" s="3" t="s">
        <v>1247</v>
      </c>
      <c r="N147" t="s">
        <v>1260</v>
      </c>
      <c r="O147" t="s">
        <v>1261</v>
      </c>
      <c r="P147">
        <v>0</v>
      </c>
      <c r="Q147">
        <v>0</v>
      </c>
      <c r="R147">
        <v>0</v>
      </c>
      <c r="S147">
        <v>0</v>
      </c>
      <c r="T147">
        <v>0</v>
      </c>
      <c r="U147">
        <v>0</v>
      </c>
      <c r="V147">
        <v>0</v>
      </c>
      <c r="W147">
        <v>0</v>
      </c>
      <c r="X147">
        <v>0</v>
      </c>
    </row>
    <row r="148" spans="1:24" x14ac:dyDescent="0.3">
      <c r="A148" s="161"/>
      <c r="B148" s="3" t="s">
        <v>1262</v>
      </c>
      <c r="C148" t="s">
        <v>1263</v>
      </c>
      <c r="D148">
        <v>21</v>
      </c>
      <c r="E148" t="s">
        <v>612</v>
      </c>
      <c r="F148" s="3" t="s">
        <v>1264</v>
      </c>
      <c r="G148" t="s">
        <v>1265</v>
      </c>
      <c r="H148">
        <v>500</v>
      </c>
      <c r="I148" t="s">
        <v>210</v>
      </c>
      <c r="J148" t="s">
        <v>616</v>
      </c>
      <c r="K148">
        <v>41</v>
      </c>
      <c r="L148" t="s">
        <v>660</v>
      </c>
      <c r="M148" s="3" t="s">
        <v>1247</v>
      </c>
      <c r="N148" t="s">
        <v>1266</v>
      </c>
      <c r="O148" t="s">
        <v>1267</v>
      </c>
      <c r="P148">
        <v>79</v>
      </c>
      <c r="Q148">
        <v>0</v>
      </c>
      <c r="R148">
        <v>10</v>
      </c>
      <c r="S148">
        <v>1</v>
      </c>
      <c r="T148">
        <v>0</v>
      </c>
      <c r="U148">
        <v>0</v>
      </c>
      <c r="V148">
        <v>0</v>
      </c>
      <c r="W148">
        <v>0</v>
      </c>
      <c r="X148">
        <v>0</v>
      </c>
    </row>
    <row r="149" spans="1:24" x14ac:dyDescent="0.3">
      <c r="A149" s="162"/>
      <c r="B149" s="3" t="s">
        <v>1268</v>
      </c>
      <c r="C149" t="s">
        <v>1269</v>
      </c>
      <c r="D149">
        <v>72</v>
      </c>
      <c r="E149" t="s">
        <v>633</v>
      </c>
      <c r="F149" s="3" t="s">
        <v>1270</v>
      </c>
      <c r="G149" t="s">
        <v>1271</v>
      </c>
      <c r="H149">
        <v>500</v>
      </c>
      <c r="I149" t="s">
        <v>210</v>
      </c>
      <c r="J149" t="s">
        <v>616</v>
      </c>
      <c r="K149">
        <v>47</v>
      </c>
      <c r="L149" t="s">
        <v>630</v>
      </c>
      <c r="M149" s="3" t="s">
        <v>1247</v>
      </c>
      <c r="N149" t="s">
        <v>1266</v>
      </c>
      <c r="O149" t="s">
        <v>1267</v>
      </c>
      <c r="P149">
        <v>72</v>
      </c>
      <c r="Q149">
        <v>0</v>
      </c>
      <c r="R149">
        <v>0</v>
      </c>
      <c r="S149">
        <v>0</v>
      </c>
      <c r="T149">
        <v>0</v>
      </c>
      <c r="U149">
        <v>0</v>
      </c>
      <c r="V149">
        <v>0</v>
      </c>
      <c r="W149">
        <v>0</v>
      </c>
      <c r="X149">
        <v>0</v>
      </c>
    </row>
    <row r="150" spans="1:24" x14ac:dyDescent="0.3">
      <c r="A150" s="160"/>
      <c r="B150" s="3" t="s">
        <v>1272</v>
      </c>
      <c r="C150" t="s">
        <v>1273</v>
      </c>
      <c r="D150">
        <v>73</v>
      </c>
      <c r="E150" t="s">
        <v>1099</v>
      </c>
      <c r="F150" s="3" t="s">
        <v>1274</v>
      </c>
      <c r="G150" t="s">
        <v>1275</v>
      </c>
      <c r="H150">
        <v>500</v>
      </c>
      <c r="I150" t="s">
        <v>210</v>
      </c>
      <c r="J150" t="s">
        <v>616</v>
      </c>
      <c r="K150">
        <v>47</v>
      </c>
      <c r="L150" t="s">
        <v>630</v>
      </c>
      <c r="M150" s="3" t="s">
        <v>1247</v>
      </c>
      <c r="N150" t="s">
        <v>1266</v>
      </c>
      <c r="O150" t="s">
        <v>1267</v>
      </c>
      <c r="P150">
        <v>106</v>
      </c>
      <c r="Q150">
        <v>0</v>
      </c>
      <c r="R150">
        <v>0</v>
      </c>
      <c r="S150">
        <v>0</v>
      </c>
      <c r="T150">
        <v>0</v>
      </c>
      <c r="U150">
        <v>0</v>
      </c>
      <c r="V150">
        <v>0</v>
      </c>
      <c r="W150">
        <v>0</v>
      </c>
      <c r="X150">
        <v>0</v>
      </c>
    </row>
    <row r="151" spans="1:24" x14ac:dyDescent="0.3">
      <c r="A151" s="162"/>
      <c r="B151" s="3" t="s">
        <v>1276</v>
      </c>
      <c r="C151" t="s">
        <v>1277</v>
      </c>
      <c r="D151">
        <v>13</v>
      </c>
      <c r="E151" t="s">
        <v>699</v>
      </c>
      <c r="F151" s="3" t="s">
        <v>1278</v>
      </c>
      <c r="G151" t="s">
        <v>1279</v>
      </c>
      <c r="H151">
        <v>500</v>
      </c>
      <c r="I151" t="s">
        <v>210</v>
      </c>
      <c r="J151" t="s">
        <v>629</v>
      </c>
      <c r="K151">
        <v>40</v>
      </c>
      <c r="L151" t="s">
        <v>623</v>
      </c>
      <c r="M151" s="3" t="s">
        <v>1247</v>
      </c>
      <c r="N151" t="s">
        <v>1280</v>
      </c>
      <c r="O151" t="s">
        <v>1281</v>
      </c>
      <c r="P151">
        <v>176</v>
      </c>
      <c r="Q151">
        <v>0</v>
      </c>
      <c r="R151">
        <v>6</v>
      </c>
      <c r="S151">
        <v>5</v>
      </c>
      <c r="T151">
        <v>0</v>
      </c>
      <c r="U151">
        <v>0</v>
      </c>
      <c r="V151">
        <v>0</v>
      </c>
      <c r="W151">
        <v>0</v>
      </c>
      <c r="X151">
        <v>0</v>
      </c>
    </row>
    <row r="152" spans="1:24" x14ac:dyDescent="0.3">
      <c r="A152" s="161"/>
      <c r="B152" s="3" t="s">
        <v>1276</v>
      </c>
      <c r="C152" t="s">
        <v>1277</v>
      </c>
      <c r="D152">
        <v>13</v>
      </c>
      <c r="E152" t="s">
        <v>699</v>
      </c>
      <c r="F152" s="3" t="s">
        <v>1282</v>
      </c>
      <c r="G152" t="s">
        <v>1283</v>
      </c>
      <c r="H152">
        <v>354</v>
      </c>
      <c r="I152" t="s">
        <v>615</v>
      </c>
      <c r="J152" t="s">
        <v>629</v>
      </c>
      <c r="K152">
        <v>54</v>
      </c>
      <c r="L152" t="s">
        <v>617</v>
      </c>
      <c r="M152" s="3" t="s">
        <v>1247</v>
      </c>
      <c r="N152" t="s">
        <v>1280</v>
      </c>
      <c r="O152" t="s">
        <v>1281</v>
      </c>
      <c r="P152">
        <v>0</v>
      </c>
      <c r="Q152">
        <v>0</v>
      </c>
      <c r="R152">
        <v>0</v>
      </c>
      <c r="S152">
        <v>0</v>
      </c>
      <c r="T152">
        <v>0</v>
      </c>
      <c r="U152">
        <v>0</v>
      </c>
      <c r="V152">
        <v>49</v>
      </c>
      <c r="W152">
        <v>0</v>
      </c>
      <c r="X152">
        <v>0</v>
      </c>
    </row>
    <row r="153" spans="1:24" x14ac:dyDescent="0.3">
      <c r="A153" s="160"/>
      <c r="B153" s="3" t="s">
        <v>252</v>
      </c>
      <c r="C153" t="s">
        <v>253</v>
      </c>
      <c r="D153">
        <v>60</v>
      </c>
      <c r="E153" t="s">
        <v>641</v>
      </c>
      <c r="F153" s="3" t="s">
        <v>1284</v>
      </c>
      <c r="G153" t="s">
        <v>1285</v>
      </c>
      <c r="H153">
        <v>500</v>
      </c>
      <c r="I153" t="s">
        <v>210</v>
      </c>
      <c r="J153" t="s">
        <v>616</v>
      </c>
      <c r="K153">
        <v>45</v>
      </c>
      <c r="L153" t="s">
        <v>685</v>
      </c>
      <c r="M153" s="3" t="s">
        <v>1247</v>
      </c>
      <c r="N153" t="s">
        <v>1280</v>
      </c>
      <c r="O153" t="s">
        <v>1281</v>
      </c>
      <c r="P153">
        <v>60</v>
      </c>
      <c r="Q153">
        <v>0</v>
      </c>
      <c r="R153">
        <v>0</v>
      </c>
      <c r="S153">
        <v>0</v>
      </c>
      <c r="T153">
        <v>0</v>
      </c>
      <c r="U153">
        <v>0</v>
      </c>
      <c r="V153">
        <v>0</v>
      </c>
      <c r="W153">
        <v>0</v>
      </c>
      <c r="X153">
        <v>0</v>
      </c>
    </row>
    <row r="154" spans="1:24" x14ac:dyDescent="0.3">
      <c r="A154" s="161"/>
      <c r="B154" s="3" t="s">
        <v>1286</v>
      </c>
      <c r="C154" t="s">
        <v>1287</v>
      </c>
      <c r="D154">
        <v>21</v>
      </c>
      <c r="E154" t="s">
        <v>612</v>
      </c>
      <c r="F154" s="3" t="s">
        <v>1288</v>
      </c>
      <c r="G154" t="s">
        <v>1289</v>
      </c>
      <c r="H154">
        <v>500</v>
      </c>
      <c r="I154" t="s">
        <v>210</v>
      </c>
      <c r="J154" t="s">
        <v>616</v>
      </c>
      <c r="K154">
        <v>41</v>
      </c>
      <c r="L154" t="s">
        <v>660</v>
      </c>
      <c r="M154" s="3" t="s">
        <v>1247</v>
      </c>
      <c r="N154" t="s">
        <v>1290</v>
      </c>
      <c r="O154" t="s">
        <v>1291</v>
      </c>
      <c r="P154">
        <v>111</v>
      </c>
      <c r="Q154">
        <v>0</v>
      </c>
      <c r="R154">
        <v>0</v>
      </c>
      <c r="S154">
        <v>0</v>
      </c>
      <c r="T154">
        <v>0</v>
      </c>
      <c r="U154">
        <v>0</v>
      </c>
      <c r="V154">
        <v>0</v>
      </c>
      <c r="W154">
        <v>0</v>
      </c>
      <c r="X154">
        <v>0</v>
      </c>
    </row>
    <row r="155" spans="1:24" x14ac:dyDescent="0.3">
      <c r="A155" s="159">
        <v>44927</v>
      </c>
      <c r="B155" s="3" t="s">
        <v>1292</v>
      </c>
      <c r="C155" t="s">
        <v>1293</v>
      </c>
      <c r="D155">
        <v>21</v>
      </c>
      <c r="E155" t="s">
        <v>612</v>
      </c>
      <c r="F155" s="3" t="s">
        <v>1294</v>
      </c>
      <c r="G155" t="s">
        <v>1293</v>
      </c>
      <c r="H155">
        <v>500</v>
      </c>
      <c r="I155" t="s">
        <v>210</v>
      </c>
      <c r="J155" t="s">
        <v>616</v>
      </c>
      <c r="K155">
        <v>41</v>
      </c>
      <c r="L155" t="s">
        <v>660</v>
      </c>
      <c r="M155" s="3" t="s">
        <v>1247</v>
      </c>
      <c r="N155" t="s">
        <v>1295</v>
      </c>
      <c r="O155" t="s">
        <v>1296</v>
      </c>
      <c r="P155">
        <v>110</v>
      </c>
      <c r="Q155">
        <v>0</v>
      </c>
      <c r="R155">
        <v>0</v>
      </c>
      <c r="S155">
        <v>3</v>
      </c>
      <c r="T155">
        <v>0</v>
      </c>
      <c r="U155">
        <v>0</v>
      </c>
      <c r="V155">
        <v>0</v>
      </c>
      <c r="W155">
        <v>0</v>
      </c>
      <c r="X155">
        <v>0</v>
      </c>
    </row>
    <row r="156" spans="1:24" x14ac:dyDescent="0.3">
      <c r="A156" s="161"/>
      <c r="B156" s="3" t="s">
        <v>1292</v>
      </c>
      <c r="C156" t="s">
        <v>1293</v>
      </c>
      <c r="D156">
        <v>21</v>
      </c>
      <c r="E156" t="s">
        <v>612</v>
      </c>
      <c r="F156" s="3" t="s">
        <v>1294</v>
      </c>
      <c r="G156" t="s">
        <v>1293</v>
      </c>
      <c r="H156">
        <v>500</v>
      </c>
      <c r="I156" t="s">
        <v>210</v>
      </c>
      <c r="J156" t="s">
        <v>616</v>
      </c>
      <c r="K156">
        <v>41</v>
      </c>
      <c r="L156" t="s">
        <v>660</v>
      </c>
      <c r="M156" s="3" t="s">
        <v>1247</v>
      </c>
      <c r="N156" t="s">
        <v>1295</v>
      </c>
      <c r="O156" t="s">
        <v>1296</v>
      </c>
      <c r="P156">
        <v>110</v>
      </c>
      <c r="Q156">
        <v>0</v>
      </c>
      <c r="R156">
        <v>0</v>
      </c>
      <c r="S156">
        <v>3</v>
      </c>
      <c r="T156">
        <v>0</v>
      </c>
      <c r="U156">
        <v>0</v>
      </c>
      <c r="V156">
        <v>0</v>
      </c>
      <c r="W156">
        <v>0</v>
      </c>
      <c r="X156">
        <v>0</v>
      </c>
    </row>
    <row r="157" spans="1:24" x14ac:dyDescent="0.3">
      <c r="A157" s="161"/>
      <c r="B157" s="3" t="s">
        <v>1297</v>
      </c>
      <c r="C157" t="s">
        <v>1298</v>
      </c>
      <c r="D157">
        <v>60</v>
      </c>
      <c r="E157" t="s">
        <v>641</v>
      </c>
      <c r="F157" s="3" t="s">
        <v>1299</v>
      </c>
      <c r="G157" t="s">
        <v>1300</v>
      </c>
      <c r="H157">
        <v>202</v>
      </c>
      <c r="I157" t="s">
        <v>650</v>
      </c>
      <c r="J157" t="s">
        <v>616</v>
      </c>
      <c r="K157">
        <v>1</v>
      </c>
      <c r="L157" t="s">
        <v>651</v>
      </c>
      <c r="M157" s="3" t="s">
        <v>1247</v>
      </c>
      <c r="N157" t="s">
        <v>1301</v>
      </c>
      <c r="O157" t="s">
        <v>1302</v>
      </c>
      <c r="P157">
        <v>0</v>
      </c>
      <c r="Q157">
        <v>0</v>
      </c>
      <c r="R157">
        <v>0</v>
      </c>
      <c r="S157">
        <v>0</v>
      </c>
      <c r="T157">
        <v>0</v>
      </c>
      <c r="U157">
        <v>0</v>
      </c>
      <c r="V157">
        <v>0</v>
      </c>
      <c r="W157">
        <v>0</v>
      </c>
      <c r="X157">
        <v>0</v>
      </c>
    </row>
    <row r="158" spans="1:24" x14ac:dyDescent="0.3">
      <c r="A158" s="161"/>
      <c r="B158" s="3" t="s">
        <v>1303</v>
      </c>
      <c r="C158" t="s">
        <v>1304</v>
      </c>
      <c r="D158">
        <v>63</v>
      </c>
      <c r="E158" t="s">
        <v>1305</v>
      </c>
      <c r="F158" s="3" t="s">
        <v>1306</v>
      </c>
      <c r="G158" t="s">
        <v>1307</v>
      </c>
      <c r="H158">
        <v>500</v>
      </c>
      <c r="I158" t="s">
        <v>210</v>
      </c>
      <c r="J158" t="s">
        <v>616</v>
      </c>
      <c r="K158">
        <v>45</v>
      </c>
      <c r="L158" t="s">
        <v>685</v>
      </c>
      <c r="M158" s="3" t="s">
        <v>1247</v>
      </c>
      <c r="N158" t="s">
        <v>1308</v>
      </c>
      <c r="O158" t="s">
        <v>1309</v>
      </c>
      <c r="P158">
        <v>82</v>
      </c>
      <c r="Q158">
        <v>0</v>
      </c>
      <c r="R158">
        <v>0</v>
      </c>
      <c r="S158">
        <v>0</v>
      </c>
      <c r="T158">
        <v>0</v>
      </c>
      <c r="U158">
        <v>0</v>
      </c>
      <c r="V158">
        <v>0</v>
      </c>
      <c r="W158">
        <v>0</v>
      </c>
      <c r="X158">
        <v>0</v>
      </c>
    </row>
    <row r="159" spans="1:24" x14ac:dyDescent="0.3">
      <c r="A159" s="162"/>
      <c r="B159" s="3" t="s">
        <v>48</v>
      </c>
      <c r="C159" t="s">
        <v>47</v>
      </c>
      <c r="D159">
        <v>21</v>
      </c>
      <c r="E159" t="s">
        <v>612</v>
      </c>
      <c r="F159" s="3" t="s">
        <v>46</v>
      </c>
      <c r="G159" t="s">
        <v>47</v>
      </c>
      <c r="H159">
        <v>500</v>
      </c>
      <c r="I159" t="s">
        <v>210</v>
      </c>
      <c r="J159" t="s">
        <v>616</v>
      </c>
      <c r="K159">
        <v>41</v>
      </c>
      <c r="L159" t="s">
        <v>660</v>
      </c>
      <c r="M159" s="3" t="s">
        <v>1247</v>
      </c>
      <c r="N159" t="s">
        <v>1310</v>
      </c>
      <c r="O159" t="s">
        <v>415</v>
      </c>
      <c r="P159">
        <v>85</v>
      </c>
      <c r="Q159">
        <v>0</v>
      </c>
      <c r="R159">
        <v>0</v>
      </c>
      <c r="S159">
        <v>1</v>
      </c>
      <c r="T159">
        <v>0</v>
      </c>
      <c r="U159">
        <v>0</v>
      </c>
      <c r="V159">
        <v>0</v>
      </c>
      <c r="W159">
        <v>0</v>
      </c>
      <c r="X159">
        <v>0</v>
      </c>
    </row>
    <row r="160" spans="1:24" x14ac:dyDescent="0.3">
      <c r="A160" s="159">
        <v>44927</v>
      </c>
      <c r="B160" s="3" t="s">
        <v>1311</v>
      </c>
      <c r="C160" t="s">
        <v>1312</v>
      </c>
      <c r="D160">
        <v>21</v>
      </c>
      <c r="E160" t="s">
        <v>612</v>
      </c>
      <c r="F160" s="3" t="s">
        <v>1313</v>
      </c>
      <c r="G160" t="s">
        <v>1314</v>
      </c>
      <c r="H160">
        <v>500</v>
      </c>
      <c r="I160" t="s">
        <v>210</v>
      </c>
      <c r="J160" t="s">
        <v>616</v>
      </c>
      <c r="K160">
        <v>41</v>
      </c>
      <c r="L160" t="s">
        <v>660</v>
      </c>
      <c r="M160" s="3" t="s">
        <v>1247</v>
      </c>
      <c r="N160" t="s">
        <v>1315</v>
      </c>
      <c r="O160" t="s">
        <v>1316</v>
      </c>
      <c r="P160">
        <v>270</v>
      </c>
      <c r="Q160">
        <v>0</v>
      </c>
      <c r="R160">
        <v>10</v>
      </c>
      <c r="S160">
        <v>10</v>
      </c>
      <c r="T160">
        <v>0</v>
      </c>
      <c r="U160">
        <v>0</v>
      </c>
      <c r="V160">
        <v>0</v>
      </c>
      <c r="W160">
        <v>0</v>
      </c>
      <c r="X160">
        <v>0</v>
      </c>
    </row>
    <row r="161" spans="1:24" x14ac:dyDescent="0.3">
      <c r="A161" s="159">
        <v>44927</v>
      </c>
      <c r="B161" s="3" t="s">
        <v>1311</v>
      </c>
      <c r="C161" t="s">
        <v>1312</v>
      </c>
      <c r="D161">
        <v>21</v>
      </c>
      <c r="E161" t="s">
        <v>612</v>
      </c>
      <c r="F161" s="3" t="s">
        <v>1317</v>
      </c>
      <c r="G161" t="s">
        <v>1318</v>
      </c>
      <c r="H161">
        <v>354</v>
      </c>
      <c r="I161" t="s">
        <v>615</v>
      </c>
      <c r="J161" t="s">
        <v>616</v>
      </c>
      <c r="K161">
        <v>54</v>
      </c>
      <c r="L161" t="s">
        <v>617</v>
      </c>
      <c r="M161" s="3" t="s">
        <v>1247</v>
      </c>
      <c r="N161" t="s">
        <v>1315</v>
      </c>
      <c r="O161" t="s">
        <v>1316</v>
      </c>
      <c r="P161">
        <v>0</v>
      </c>
      <c r="Q161">
        <v>0</v>
      </c>
      <c r="R161">
        <v>0</v>
      </c>
      <c r="S161">
        <v>0</v>
      </c>
      <c r="T161">
        <v>0</v>
      </c>
      <c r="U161">
        <v>0</v>
      </c>
      <c r="V161">
        <v>56</v>
      </c>
      <c r="W161">
        <v>0</v>
      </c>
      <c r="X161">
        <v>0</v>
      </c>
    </row>
    <row r="162" spans="1:24" x14ac:dyDescent="0.3">
      <c r="A162" s="160"/>
      <c r="B162" s="3" t="s">
        <v>1319</v>
      </c>
      <c r="C162" t="s">
        <v>1320</v>
      </c>
      <c r="D162">
        <v>78</v>
      </c>
      <c r="E162" t="s">
        <v>1321</v>
      </c>
      <c r="F162" s="3" t="s">
        <v>1322</v>
      </c>
      <c r="G162" t="s">
        <v>1323</v>
      </c>
      <c r="H162">
        <v>500</v>
      </c>
      <c r="I162" t="s">
        <v>210</v>
      </c>
      <c r="J162" t="s">
        <v>616</v>
      </c>
      <c r="K162">
        <v>47</v>
      </c>
      <c r="L162" t="s">
        <v>630</v>
      </c>
      <c r="M162" s="3" t="s">
        <v>1247</v>
      </c>
      <c r="N162" t="s">
        <v>1315</v>
      </c>
      <c r="O162" t="s">
        <v>1316</v>
      </c>
      <c r="P162">
        <v>50</v>
      </c>
      <c r="Q162">
        <v>0</v>
      </c>
      <c r="R162">
        <v>6</v>
      </c>
      <c r="S162">
        <v>10</v>
      </c>
      <c r="T162">
        <v>0</v>
      </c>
      <c r="U162">
        <v>0</v>
      </c>
      <c r="V162">
        <v>0</v>
      </c>
      <c r="W162">
        <v>0</v>
      </c>
      <c r="X162">
        <v>0</v>
      </c>
    </row>
    <row r="163" spans="1:24" x14ac:dyDescent="0.3">
      <c r="A163" s="162"/>
      <c r="B163" s="3" t="s">
        <v>1324</v>
      </c>
      <c r="C163" t="s">
        <v>1325</v>
      </c>
      <c r="D163">
        <v>60</v>
      </c>
      <c r="E163" t="s">
        <v>641</v>
      </c>
      <c r="F163" s="3" t="s">
        <v>1326</v>
      </c>
      <c r="G163" t="s">
        <v>1327</v>
      </c>
      <c r="H163">
        <v>500</v>
      </c>
      <c r="I163" t="s">
        <v>210</v>
      </c>
      <c r="J163" t="s">
        <v>616</v>
      </c>
      <c r="K163">
        <v>45</v>
      </c>
      <c r="L163" t="s">
        <v>685</v>
      </c>
      <c r="M163" s="3" t="s">
        <v>1247</v>
      </c>
      <c r="N163" t="s">
        <v>1328</v>
      </c>
      <c r="O163" t="s">
        <v>1329</v>
      </c>
      <c r="P163">
        <v>78</v>
      </c>
      <c r="Q163">
        <v>0</v>
      </c>
      <c r="R163">
        <v>0</v>
      </c>
      <c r="S163">
        <v>2</v>
      </c>
      <c r="T163">
        <v>0</v>
      </c>
      <c r="U163">
        <v>0</v>
      </c>
      <c r="V163">
        <v>0</v>
      </c>
      <c r="W163">
        <v>0</v>
      </c>
      <c r="X163">
        <v>0</v>
      </c>
    </row>
    <row r="164" spans="1:24" x14ac:dyDescent="0.3">
      <c r="A164" s="162"/>
      <c r="B164" s="3" t="s">
        <v>1330</v>
      </c>
      <c r="C164" t="s">
        <v>1331</v>
      </c>
      <c r="D164">
        <v>26</v>
      </c>
      <c r="E164" t="s">
        <v>1332</v>
      </c>
      <c r="F164" s="3" t="s">
        <v>1333</v>
      </c>
      <c r="G164" t="s">
        <v>1334</v>
      </c>
      <c r="H164">
        <v>202</v>
      </c>
      <c r="I164" t="s">
        <v>650</v>
      </c>
      <c r="J164" t="s">
        <v>616</v>
      </c>
      <c r="K164">
        <v>1</v>
      </c>
      <c r="L164" t="s">
        <v>651</v>
      </c>
      <c r="M164" s="3" t="s">
        <v>1247</v>
      </c>
      <c r="N164" t="s">
        <v>1335</v>
      </c>
      <c r="O164" t="s">
        <v>1336</v>
      </c>
      <c r="P164">
        <v>0</v>
      </c>
      <c r="Q164">
        <v>0</v>
      </c>
      <c r="R164">
        <v>0</v>
      </c>
      <c r="S164">
        <v>0</v>
      </c>
      <c r="T164">
        <v>0</v>
      </c>
      <c r="U164">
        <v>0</v>
      </c>
      <c r="V164">
        <v>0</v>
      </c>
      <c r="W164">
        <v>0</v>
      </c>
      <c r="X164">
        <v>0</v>
      </c>
    </row>
    <row r="165" spans="1:24" x14ac:dyDescent="0.3">
      <c r="A165" s="162"/>
      <c r="B165" s="3" t="s">
        <v>1337</v>
      </c>
      <c r="C165" t="s">
        <v>1338</v>
      </c>
      <c r="D165">
        <v>60</v>
      </c>
      <c r="E165" t="s">
        <v>641</v>
      </c>
      <c r="F165" s="3" t="s">
        <v>1339</v>
      </c>
      <c r="G165" t="s">
        <v>1340</v>
      </c>
      <c r="H165">
        <v>500</v>
      </c>
      <c r="I165" t="s">
        <v>210</v>
      </c>
      <c r="J165" t="s">
        <v>616</v>
      </c>
      <c r="K165">
        <v>45</v>
      </c>
      <c r="L165" t="s">
        <v>685</v>
      </c>
      <c r="M165" s="3" t="s">
        <v>1247</v>
      </c>
      <c r="N165" t="s">
        <v>1341</v>
      </c>
      <c r="O165" t="s">
        <v>1342</v>
      </c>
      <c r="P165">
        <v>80</v>
      </c>
      <c r="Q165">
        <v>0</v>
      </c>
      <c r="R165">
        <v>6</v>
      </c>
      <c r="S165">
        <v>2</v>
      </c>
      <c r="T165">
        <v>0</v>
      </c>
      <c r="U165">
        <v>0</v>
      </c>
      <c r="V165">
        <v>0</v>
      </c>
      <c r="W165">
        <v>0</v>
      </c>
      <c r="X165">
        <v>0</v>
      </c>
    </row>
    <row r="166" spans="1:24" x14ac:dyDescent="0.3">
      <c r="A166" s="161"/>
      <c r="B166" s="3" t="s">
        <v>1343</v>
      </c>
      <c r="C166" t="s">
        <v>1344</v>
      </c>
      <c r="D166">
        <v>21</v>
      </c>
      <c r="E166" t="s">
        <v>612</v>
      </c>
      <c r="F166" s="3" t="s">
        <v>1345</v>
      </c>
      <c r="G166" t="s">
        <v>1346</v>
      </c>
      <c r="H166">
        <v>500</v>
      </c>
      <c r="I166" t="s">
        <v>210</v>
      </c>
      <c r="J166" t="s">
        <v>616</v>
      </c>
      <c r="K166">
        <v>41</v>
      </c>
      <c r="L166" t="s">
        <v>660</v>
      </c>
      <c r="M166" s="3" t="s">
        <v>1247</v>
      </c>
      <c r="N166" t="s">
        <v>1347</v>
      </c>
      <c r="O166" t="s">
        <v>1348</v>
      </c>
      <c r="P166">
        <v>82</v>
      </c>
      <c r="Q166">
        <v>0</v>
      </c>
      <c r="R166">
        <v>0</v>
      </c>
      <c r="S166">
        <v>2</v>
      </c>
      <c r="T166">
        <v>0</v>
      </c>
      <c r="U166">
        <v>0</v>
      </c>
      <c r="V166">
        <v>0</v>
      </c>
      <c r="W166">
        <v>0</v>
      </c>
      <c r="X166">
        <v>0</v>
      </c>
    </row>
    <row r="167" spans="1:24" x14ac:dyDescent="0.3">
      <c r="A167" s="161"/>
      <c r="B167" s="3" t="s">
        <v>55</v>
      </c>
      <c r="C167" t="s">
        <v>56</v>
      </c>
      <c r="D167">
        <v>21</v>
      </c>
      <c r="E167" t="s">
        <v>612</v>
      </c>
      <c r="F167" s="3" t="s">
        <v>53</v>
      </c>
      <c r="G167" t="s">
        <v>54</v>
      </c>
      <c r="H167">
        <v>500</v>
      </c>
      <c r="I167" t="s">
        <v>210</v>
      </c>
      <c r="J167" t="s">
        <v>616</v>
      </c>
      <c r="K167">
        <v>41</v>
      </c>
      <c r="L167" t="s">
        <v>660</v>
      </c>
      <c r="M167" s="3" t="s">
        <v>1247</v>
      </c>
      <c r="N167" t="s">
        <v>1349</v>
      </c>
      <c r="O167" t="s">
        <v>417</v>
      </c>
      <c r="P167">
        <v>146</v>
      </c>
      <c r="Q167">
        <v>0</v>
      </c>
      <c r="R167">
        <v>0</v>
      </c>
      <c r="S167">
        <v>3</v>
      </c>
      <c r="T167">
        <v>0</v>
      </c>
      <c r="U167">
        <v>0</v>
      </c>
      <c r="V167">
        <v>0</v>
      </c>
      <c r="W167">
        <v>0</v>
      </c>
      <c r="X167">
        <v>0</v>
      </c>
    </row>
    <row r="168" spans="1:24" x14ac:dyDescent="0.3">
      <c r="A168" s="162"/>
      <c r="B168" s="3" t="s">
        <v>55</v>
      </c>
      <c r="C168" t="s">
        <v>56</v>
      </c>
      <c r="D168">
        <v>21</v>
      </c>
      <c r="E168" t="s">
        <v>612</v>
      </c>
      <c r="F168" s="3" t="s">
        <v>1350</v>
      </c>
      <c r="G168" t="s">
        <v>1351</v>
      </c>
      <c r="H168">
        <v>500</v>
      </c>
      <c r="I168" t="s">
        <v>210</v>
      </c>
      <c r="J168" t="s">
        <v>616</v>
      </c>
      <c r="K168">
        <v>41</v>
      </c>
      <c r="L168" t="s">
        <v>660</v>
      </c>
      <c r="M168" s="3" t="s">
        <v>1247</v>
      </c>
      <c r="N168" t="s">
        <v>1352</v>
      </c>
      <c r="O168" t="s">
        <v>1353</v>
      </c>
      <c r="P168">
        <v>60</v>
      </c>
      <c r="Q168">
        <v>0</v>
      </c>
      <c r="R168">
        <v>0</v>
      </c>
      <c r="S168">
        <v>0</v>
      </c>
      <c r="T168">
        <v>0</v>
      </c>
      <c r="U168">
        <v>0</v>
      </c>
      <c r="V168">
        <v>0</v>
      </c>
      <c r="W168">
        <v>0</v>
      </c>
      <c r="X168">
        <v>0</v>
      </c>
    </row>
    <row r="169" spans="1:24" x14ac:dyDescent="0.3">
      <c r="A169" s="159">
        <v>44927</v>
      </c>
      <c r="B169" s="3" t="s">
        <v>1354</v>
      </c>
      <c r="C169" t="s">
        <v>1355</v>
      </c>
      <c r="D169">
        <v>21</v>
      </c>
      <c r="E169" t="s">
        <v>612</v>
      </c>
      <c r="F169" s="3" t="s">
        <v>1356</v>
      </c>
      <c r="G169" t="s">
        <v>1355</v>
      </c>
      <c r="H169">
        <v>500</v>
      </c>
      <c r="I169" t="s">
        <v>210</v>
      </c>
      <c r="J169" t="s">
        <v>616</v>
      </c>
      <c r="K169">
        <v>40</v>
      </c>
      <c r="L169" t="s">
        <v>623</v>
      </c>
      <c r="M169" s="3" t="s">
        <v>1247</v>
      </c>
      <c r="N169" t="s">
        <v>1357</v>
      </c>
      <c r="O169" t="s">
        <v>1358</v>
      </c>
      <c r="P169">
        <v>215</v>
      </c>
      <c r="Q169">
        <v>0</v>
      </c>
      <c r="R169">
        <v>10</v>
      </c>
      <c r="S169">
        <v>10</v>
      </c>
      <c r="T169">
        <v>0</v>
      </c>
      <c r="U169">
        <v>0</v>
      </c>
      <c r="V169">
        <v>0</v>
      </c>
      <c r="W169">
        <v>0</v>
      </c>
      <c r="X169">
        <v>0</v>
      </c>
    </row>
    <row r="170" spans="1:24" x14ac:dyDescent="0.3">
      <c r="A170" s="162"/>
      <c r="B170" s="3" t="s">
        <v>1359</v>
      </c>
      <c r="C170" t="s">
        <v>1360</v>
      </c>
      <c r="D170">
        <v>21</v>
      </c>
      <c r="E170" t="s">
        <v>612</v>
      </c>
      <c r="F170" s="3" t="s">
        <v>1361</v>
      </c>
      <c r="G170" t="s">
        <v>1362</v>
      </c>
      <c r="H170">
        <v>500</v>
      </c>
      <c r="I170" t="s">
        <v>210</v>
      </c>
      <c r="J170" t="s">
        <v>616</v>
      </c>
      <c r="K170">
        <v>41</v>
      </c>
      <c r="L170" t="s">
        <v>660</v>
      </c>
      <c r="M170" s="3" t="s">
        <v>1247</v>
      </c>
      <c r="N170" t="s">
        <v>1363</v>
      </c>
      <c r="O170" t="s">
        <v>1364</v>
      </c>
      <c r="P170">
        <v>94</v>
      </c>
      <c r="Q170">
        <v>0</v>
      </c>
      <c r="R170">
        <v>6</v>
      </c>
      <c r="S170">
        <v>2</v>
      </c>
      <c r="T170">
        <v>0</v>
      </c>
      <c r="U170">
        <v>0</v>
      </c>
      <c r="V170">
        <v>0</v>
      </c>
      <c r="W170">
        <v>0</v>
      </c>
      <c r="X170">
        <v>0</v>
      </c>
    </row>
    <row r="171" spans="1:24" x14ac:dyDescent="0.3">
      <c r="A171" s="161"/>
      <c r="B171" s="3" t="s">
        <v>1365</v>
      </c>
      <c r="C171" t="s">
        <v>1366</v>
      </c>
      <c r="D171">
        <v>60</v>
      </c>
      <c r="E171" t="s">
        <v>641</v>
      </c>
      <c r="F171" s="3" t="s">
        <v>1367</v>
      </c>
      <c r="G171" t="s">
        <v>1368</v>
      </c>
      <c r="H171">
        <v>502</v>
      </c>
      <c r="I171" t="s">
        <v>1021</v>
      </c>
      <c r="J171" t="s">
        <v>616</v>
      </c>
      <c r="K171">
        <v>1</v>
      </c>
      <c r="L171" t="s">
        <v>651</v>
      </c>
      <c r="M171" s="3" t="s">
        <v>1247</v>
      </c>
      <c r="N171" t="s">
        <v>1369</v>
      </c>
      <c r="O171" t="s">
        <v>1370</v>
      </c>
      <c r="P171">
        <v>0</v>
      </c>
      <c r="Q171">
        <v>0</v>
      </c>
      <c r="R171">
        <v>0</v>
      </c>
      <c r="S171">
        <v>24</v>
      </c>
      <c r="T171">
        <v>0</v>
      </c>
      <c r="U171">
        <v>0</v>
      </c>
      <c r="V171">
        <v>0</v>
      </c>
      <c r="W171">
        <v>0</v>
      </c>
      <c r="X171">
        <v>0</v>
      </c>
    </row>
    <row r="172" spans="1:24" x14ac:dyDescent="0.3">
      <c r="A172" s="161"/>
      <c r="B172" s="3" t="s">
        <v>65</v>
      </c>
      <c r="C172" t="s">
        <v>66</v>
      </c>
      <c r="D172">
        <v>21</v>
      </c>
      <c r="E172" t="s">
        <v>612</v>
      </c>
      <c r="F172" s="3" t="s">
        <v>63</v>
      </c>
      <c r="G172" t="s">
        <v>64</v>
      </c>
      <c r="H172">
        <v>500</v>
      </c>
      <c r="I172" t="s">
        <v>210</v>
      </c>
      <c r="J172" t="s">
        <v>616</v>
      </c>
      <c r="K172">
        <v>40</v>
      </c>
      <c r="L172" t="s">
        <v>623</v>
      </c>
      <c r="M172" s="3" t="s">
        <v>1247</v>
      </c>
      <c r="N172" t="s">
        <v>1371</v>
      </c>
      <c r="O172" t="s">
        <v>420</v>
      </c>
      <c r="P172">
        <v>228</v>
      </c>
      <c r="Q172">
        <v>6</v>
      </c>
      <c r="R172">
        <v>0</v>
      </c>
      <c r="S172">
        <v>4</v>
      </c>
      <c r="T172">
        <v>0</v>
      </c>
      <c r="U172">
        <v>0</v>
      </c>
      <c r="V172">
        <v>0</v>
      </c>
      <c r="W172">
        <v>0</v>
      </c>
      <c r="X172">
        <v>0</v>
      </c>
    </row>
    <row r="173" spans="1:24" x14ac:dyDescent="0.3">
      <c r="A173" s="160"/>
      <c r="B173" s="3" t="s">
        <v>238</v>
      </c>
      <c r="C173" t="s">
        <v>239</v>
      </c>
      <c r="D173">
        <v>60</v>
      </c>
      <c r="E173" t="s">
        <v>641</v>
      </c>
      <c r="F173" s="3" t="s">
        <v>1372</v>
      </c>
      <c r="G173" t="s">
        <v>1373</v>
      </c>
      <c r="H173">
        <v>500</v>
      </c>
      <c r="I173" t="s">
        <v>210</v>
      </c>
      <c r="J173" t="s">
        <v>616</v>
      </c>
      <c r="K173">
        <v>44</v>
      </c>
      <c r="L173" t="s">
        <v>990</v>
      </c>
      <c r="M173" s="3" t="s">
        <v>1247</v>
      </c>
      <c r="N173" t="s">
        <v>1374</v>
      </c>
      <c r="O173" t="s">
        <v>1375</v>
      </c>
      <c r="P173">
        <v>79</v>
      </c>
      <c r="Q173">
        <v>0</v>
      </c>
      <c r="R173">
        <v>10</v>
      </c>
      <c r="S173">
        <v>5</v>
      </c>
      <c r="T173">
        <v>0</v>
      </c>
      <c r="U173">
        <v>0</v>
      </c>
      <c r="V173">
        <v>0</v>
      </c>
      <c r="W173">
        <v>0</v>
      </c>
      <c r="X173">
        <v>0</v>
      </c>
    </row>
    <row r="174" spans="1:24" x14ac:dyDescent="0.3">
      <c r="A174" s="161"/>
      <c r="B174" s="3" t="s">
        <v>1276</v>
      </c>
      <c r="C174" t="s">
        <v>1277</v>
      </c>
      <c r="D174">
        <v>13</v>
      </c>
      <c r="E174" t="s">
        <v>699</v>
      </c>
      <c r="F174" s="3" t="s">
        <v>1376</v>
      </c>
      <c r="G174" t="s">
        <v>1377</v>
      </c>
      <c r="H174">
        <v>500</v>
      </c>
      <c r="I174" t="s">
        <v>210</v>
      </c>
      <c r="J174" t="s">
        <v>629</v>
      </c>
      <c r="K174">
        <v>40</v>
      </c>
      <c r="L174" t="s">
        <v>623</v>
      </c>
      <c r="M174" s="3" t="s">
        <v>1247</v>
      </c>
      <c r="N174" t="s">
        <v>1378</v>
      </c>
      <c r="O174" t="s">
        <v>1379</v>
      </c>
      <c r="P174">
        <v>85</v>
      </c>
      <c r="Q174">
        <v>0</v>
      </c>
      <c r="R174">
        <v>0</v>
      </c>
      <c r="S174">
        <v>0</v>
      </c>
      <c r="T174">
        <v>0</v>
      </c>
      <c r="U174">
        <v>0</v>
      </c>
      <c r="V174">
        <v>0</v>
      </c>
      <c r="W174">
        <v>0</v>
      </c>
      <c r="X174">
        <v>0</v>
      </c>
    </row>
    <row r="175" spans="1:24" x14ac:dyDescent="0.3">
      <c r="A175" s="161"/>
      <c r="B175" s="3" t="s">
        <v>1380</v>
      </c>
      <c r="C175" t="s">
        <v>1381</v>
      </c>
      <c r="D175">
        <v>60</v>
      </c>
      <c r="E175" t="s">
        <v>641</v>
      </c>
      <c r="F175" s="3" t="s">
        <v>1382</v>
      </c>
      <c r="G175" t="s">
        <v>1383</v>
      </c>
      <c r="H175">
        <v>502</v>
      </c>
      <c r="I175" t="s">
        <v>1021</v>
      </c>
      <c r="J175" t="s">
        <v>616</v>
      </c>
      <c r="K175">
        <v>1</v>
      </c>
      <c r="L175" t="s">
        <v>651</v>
      </c>
      <c r="M175" s="3" t="s">
        <v>1247</v>
      </c>
      <c r="N175" t="s">
        <v>1384</v>
      </c>
      <c r="O175" t="s">
        <v>1385</v>
      </c>
      <c r="P175">
        <v>0</v>
      </c>
      <c r="Q175">
        <v>0</v>
      </c>
      <c r="R175">
        <v>0</v>
      </c>
      <c r="S175">
        <v>20</v>
      </c>
      <c r="T175">
        <v>0</v>
      </c>
      <c r="U175">
        <v>0</v>
      </c>
      <c r="V175">
        <v>0</v>
      </c>
      <c r="W175">
        <v>0</v>
      </c>
      <c r="X175">
        <v>0</v>
      </c>
    </row>
    <row r="176" spans="1:24" x14ac:dyDescent="0.3">
      <c r="A176" s="161"/>
      <c r="B176" s="3" t="s">
        <v>1386</v>
      </c>
      <c r="C176" t="s">
        <v>1387</v>
      </c>
      <c r="D176">
        <v>17</v>
      </c>
      <c r="E176" t="s">
        <v>712</v>
      </c>
      <c r="F176" s="3" t="s">
        <v>1388</v>
      </c>
      <c r="G176" t="s">
        <v>1389</v>
      </c>
      <c r="H176">
        <v>202</v>
      </c>
      <c r="I176" t="s">
        <v>650</v>
      </c>
      <c r="J176" t="s">
        <v>616</v>
      </c>
      <c r="K176">
        <v>1</v>
      </c>
      <c r="L176" t="s">
        <v>651</v>
      </c>
      <c r="M176" s="3" t="s">
        <v>1247</v>
      </c>
      <c r="N176" t="s">
        <v>1384</v>
      </c>
      <c r="O176" t="s">
        <v>1385</v>
      </c>
      <c r="P176">
        <v>0</v>
      </c>
      <c r="Q176">
        <v>0</v>
      </c>
      <c r="R176">
        <v>0</v>
      </c>
      <c r="S176">
        <v>0</v>
      </c>
      <c r="T176">
        <v>0</v>
      </c>
      <c r="U176">
        <v>0</v>
      </c>
      <c r="V176">
        <v>0</v>
      </c>
      <c r="W176">
        <v>0</v>
      </c>
      <c r="X176">
        <v>0</v>
      </c>
    </row>
    <row r="177" spans="1:24" x14ac:dyDescent="0.3">
      <c r="A177" s="162"/>
      <c r="B177" s="3" t="s">
        <v>1390</v>
      </c>
      <c r="C177" t="s">
        <v>1391</v>
      </c>
      <c r="D177">
        <v>60</v>
      </c>
      <c r="E177" t="s">
        <v>641</v>
      </c>
      <c r="F177" s="3" t="s">
        <v>1392</v>
      </c>
      <c r="G177" t="s">
        <v>1246</v>
      </c>
      <c r="H177">
        <v>500</v>
      </c>
      <c r="I177" t="s">
        <v>210</v>
      </c>
      <c r="J177" t="s">
        <v>616</v>
      </c>
      <c r="K177">
        <v>45</v>
      </c>
      <c r="L177" t="s">
        <v>685</v>
      </c>
      <c r="M177" s="3" t="s">
        <v>1247</v>
      </c>
      <c r="N177" t="s">
        <v>1393</v>
      </c>
      <c r="O177" t="s">
        <v>1394</v>
      </c>
      <c r="P177">
        <v>56</v>
      </c>
      <c r="Q177">
        <v>0</v>
      </c>
      <c r="R177">
        <v>0</v>
      </c>
      <c r="S177">
        <v>1</v>
      </c>
      <c r="T177">
        <v>0</v>
      </c>
      <c r="U177">
        <v>0</v>
      </c>
      <c r="V177">
        <v>0</v>
      </c>
      <c r="W177">
        <v>0</v>
      </c>
      <c r="X177">
        <v>0</v>
      </c>
    </row>
    <row r="178" spans="1:24" x14ac:dyDescent="0.3">
      <c r="A178" s="162"/>
      <c r="B178" s="3" t="s">
        <v>1395</v>
      </c>
      <c r="C178" t="s">
        <v>1396</v>
      </c>
      <c r="D178">
        <v>21</v>
      </c>
      <c r="E178" t="s">
        <v>612</v>
      </c>
      <c r="F178" s="3" t="s">
        <v>1397</v>
      </c>
      <c r="G178" t="s">
        <v>1398</v>
      </c>
      <c r="H178">
        <v>500</v>
      </c>
      <c r="I178" t="s">
        <v>210</v>
      </c>
      <c r="J178" t="s">
        <v>616</v>
      </c>
      <c r="K178">
        <v>41</v>
      </c>
      <c r="L178" t="s">
        <v>660</v>
      </c>
      <c r="M178" s="3" t="s">
        <v>1247</v>
      </c>
      <c r="N178" t="s">
        <v>1399</v>
      </c>
      <c r="O178" t="s">
        <v>1400</v>
      </c>
      <c r="P178">
        <v>96</v>
      </c>
      <c r="Q178">
        <v>0</v>
      </c>
      <c r="R178">
        <v>0</v>
      </c>
      <c r="S178">
        <v>0</v>
      </c>
      <c r="T178">
        <v>0</v>
      </c>
      <c r="U178">
        <v>0</v>
      </c>
      <c r="V178">
        <v>0</v>
      </c>
      <c r="W178">
        <v>0</v>
      </c>
      <c r="X178">
        <v>0</v>
      </c>
    </row>
    <row r="179" spans="1:24" x14ac:dyDescent="0.3">
      <c r="A179" s="162"/>
      <c r="B179" s="3" t="s">
        <v>1401</v>
      </c>
      <c r="C179" t="s">
        <v>1402</v>
      </c>
      <c r="D179">
        <v>13</v>
      </c>
      <c r="E179" t="s">
        <v>699</v>
      </c>
      <c r="F179" s="3" t="s">
        <v>1403</v>
      </c>
      <c r="G179" t="s">
        <v>1404</v>
      </c>
      <c r="H179">
        <v>500</v>
      </c>
      <c r="I179" t="s">
        <v>210</v>
      </c>
      <c r="J179" t="s">
        <v>629</v>
      </c>
      <c r="K179">
        <v>41</v>
      </c>
      <c r="L179" t="s">
        <v>660</v>
      </c>
      <c r="M179" s="3" t="s">
        <v>1247</v>
      </c>
      <c r="N179" t="s">
        <v>1405</v>
      </c>
      <c r="O179" t="s">
        <v>1406</v>
      </c>
      <c r="P179">
        <v>203</v>
      </c>
      <c r="Q179">
        <v>0</v>
      </c>
      <c r="R179">
        <v>0</v>
      </c>
      <c r="S179">
        <v>0</v>
      </c>
      <c r="T179">
        <v>0</v>
      </c>
      <c r="U179">
        <v>0</v>
      </c>
      <c r="V179">
        <v>0</v>
      </c>
      <c r="W179">
        <v>0</v>
      </c>
      <c r="X179">
        <v>0</v>
      </c>
    </row>
    <row r="180" spans="1:24" x14ac:dyDescent="0.3">
      <c r="A180" s="161"/>
      <c r="B180" s="3" t="s">
        <v>1401</v>
      </c>
      <c r="C180" t="s">
        <v>1402</v>
      </c>
      <c r="D180">
        <v>13</v>
      </c>
      <c r="E180" t="s">
        <v>699</v>
      </c>
      <c r="F180" s="3" t="s">
        <v>1407</v>
      </c>
      <c r="G180" t="s">
        <v>1408</v>
      </c>
      <c r="H180">
        <v>500</v>
      </c>
      <c r="I180" t="s">
        <v>210</v>
      </c>
      <c r="J180" t="s">
        <v>629</v>
      </c>
      <c r="K180">
        <v>41</v>
      </c>
      <c r="L180" t="s">
        <v>660</v>
      </c>
      <c r="M180" s="3" t="s">
        <v>1247</v>
      </c>
      <c r="N180" t="s">
        <v>1405</v>
      </c>
      <c r="O180" t="s">
        <v>1406</v>
      </c>
      <c r="P180">
        <v>54</v>
      </c>
      <c r="Q180">
        <v>0</v>
      </c>
      <c r="R180">
        <v>0</v>
      </c>
      <c r="S180">
        <v>0</v>
      </c>
      <c r="T180">
        <v>0</v>
      </c>
      <c r="U180">
        <v>0</v>
      </c>
      <c r="V180">
        <v>0</v>
      </c>
      <c r="W180">
        <v>0</v>
      </c>
      <c r="X180">
        <v>0</v>
      </c>
    </row>
    <row r="181" spans="1:24" x14ac:dyDescent="0.3">
      <c r="A181" s="162"/>
      <c r="B181" s="3" t="s">
        <v>1401</v>
      </c>
      <c r="C181" t="s">
        <v>1402</v>
      </c>
      <c r="D181">
        <v>13</v>
      </c>
      <c r="E181" t="s">
        <v>699</v>
      </c>
      <c r="F181" s="3" t="s">
        <v>1409</v>
      </c>
      <c r="G181" t="s">
        <v>1410</v>
      </c>
      <c r="H181">
        <v>500</v>
      </c>
      <c r="I181" t="s">
        <v>210</v>
      </c>
      <c r="J181" t="s">
        <v>629</v>
      </c>
      <c r="K181">
        <v>41</v>
      </c>
      <c r="L181" t="s">
        <v>660</v>
      </c>
      <c r="M181" s="3" t="s">
        <v>1247</v>
      </c>
      <c r="N181" t="s">
        <v>1405</v>
      </c>
      <c r="O181" t="s">
        <v>1406</v>
      </c>
      <c r="P181">
        <v>40</v>
      </c>
      <c r="Q181">
        <v>0</v>
      </c>
      <c r="R181">
        <v>0</v>
      </c>
      <c r="S181">
        <v>0</v>
      </c>
      <c r="T181">
        <v>0</v>
      </c>
      <c r="U181">
        <v>0</v>
      </c>
      <c r="V181">
        <v>0</v>
      </c>
      <c r="W181">
        <v>0</v>
      </c>
      <c r="X181">
        <v>0</v>
      </c>
    </row>
    <row r="182" spans="1:24" x14ac:dyDescent="0.3">
      <c r="A182" s="161"/>
      <c r="B182" s="3" t="s">
        <v>1401</v>
      </c>
      <c r="C182" t="s">
        <v>1402</v>
      </c>
      <c r="D182">
        <v>13</v>
      </c>
      <c r="E182" t="s">
        <v>699</v>
      </c>
      <c r="F182" s="3" t="s">
        <v>1411</v>
      </c>
      <c r="G182" t="s">
        <v>1412</v>
      </c>
      <c r="H182">
        <v>354</v>
      </c>
      <c r="I182" t="s">
        <v>615</v>
      </c>
      <c r="J182" t="s">
        <v>629</v>
      </c>
      <c r="K182">
        <v>54</v>
      </c>
      <c r="L182" t="s">
        <v>617</v>
      </c>
      <c r="M182" s="3" t="s">
        <v>1247</v>
      </c>
      <c r="N182" t="s">
        <v>1405</v>
      </c>
      <c r="O182" t="s">
        <v>1406</v>
      </c>
      <c r="P182">
        <v>0</v>
      </c>
      <c r="Q182">
        <v>0</v>
      </c>
      <c r="R182">
        <v>0</v>
      </c>
      <c r="S182">
        <v>0</v>
      </c>
      <c r="T182">
        <v>0</v>
      </c>
      <c r="U182">
        <v>0</v>
      </c>
      <c r="V182">
        <v>137</v>
      </c>
      <c r="W182">
        <v>0</v>
      </c>
      <c r="X182">
        <v>0</v>
      </c>
    </row>
    <row r="183" spans="1:24" x14ac:dyDescent="0.3">
      <c r="A183" s="162"/>
      <c r="B183" s="3" t="s">
        <v>1413</v>
      </c>
      <c r="C183" t="s">
        <v>1414</v>
      </c>
      <c r="D183">
        <v>95</v>
      </c>
      <c r="E183" t="s">
        <v>626</v>
      </c>
      <c r="F183" s="3" t="s">
        <v>1415</v>
      </c>
      <c r="G183" t="s">
        <v>1416</v>
      </c>
      <c r="H183">
        <v>500</v>
      </c>
      <c r="I183" t="s">
        <v>210</v>
      </c>
      <c r="J183" t="s">
        <v>616</v>
      </c>
      <c r="K183">
        <v>43</v>
      </c>
      <c r="L183" t="s">
        <v>636</v>
      </c>
      <c r="M183" s="3" t="s">
        <v>1247</v>
      </c>
      <c r="N183" t="s">
        <v>1405</v>
      </c>
      <c r="O183" t="s">
        <v>1406</v>
      </c>
      <c r="P183">
        <v>90</v>
      </c>
      <c r="Q183">
        <v>0</v>
      </c>
      <c r="R183">
        <v>10</v>
      </c>
      <c r="S183">
        <v>1</v>
      </c>
      <c r="T183">
        <v>0</v>
      </c>
      <c r="U183">
        <v>0</v>
      </c>
      <c r="V183">
        <v>0</v>
      </c>
      <c r="W183">
        <v>0</v>
      </c>
      <c r="X183">
        <v>0</v>
      </c>
    </row>
    <row r="184" spans="1:24" x14ac:dyDescent="0.3">
      <c r="A184" s="162"/>
      <c r="B184" s="3" t="s">
        <v>1417</v>
      </c>
      <c r="C184" t="s">
        <v>1418</v>
      </c>
      <c r="D184">
        <v>21</v>
      </c>
      <c r="E184" t="s">
        <v>612</v>
      </c>
      <c r="F184" s="3" t="s">
        <v>1419</v>
      </c>
      <c r="G184" t="s">
        <v>1420</v>
      </c>
      <c r="H184">
        <v>500</v>
      </c>
      <c r="I184" t="s">
        <v>210</v>
      </c>
      <c r="J184" t="s">
        <v>616</v>
      </c>
      <c r="K184">
        <v>41</v>
      </c>
      <c r="L184" t="s">
        <v>660</v>
      </c>
      <c r="M184" s="3" t="s">
        <v>1247</v>
      </c>
      <c r="N184" t="s">
        <v>1421</v>
      </c>
      <c r="O184" t="s">
        <v>1422</v>
      </c>
      <c r="P184">
        <v>88</v>
      </c>
      <c r="Q184">
        <v>0</v>
      </c>
      <c r="R184">
        <v>0</v>
      </c>
      <c r="S184">
        <v>1</v>
      </c>
      <c r="T184">
        <v>0</v>
      </c>
      <c r="U184">
        <v>0</v>
      </c>
      <c r="V184">
        <v>0</v>
      </c>
      <c r="W184">
        <v>0</v>
      </c>
      <c r="X184">
        <v>0</v>
      </c>
    </row>
    <row r="185" spans="1:24" x14ac:dyDescent="0.3">
      <c r="A185" s="161"/>
      <c r="B185" s="3" t="s">
        <v>1423</v>
      </c>
      <c r="C185" t="s">
        <v>1424</v>
      </c>
      <c r="D185">
        <v>21</v>
      </c>
      <c r="E185" t="s">
        <v>612</v>
      </c>
      <c r="F185" s="3" t="s">
        <v>1425</v>
      </c>
      <c r="G185" t="s">
        <v>1426</v>
      </c>
      <c r="H185">
        <v>500</v>
      </c>
      <c r="I185" t="s">
        <v>210</v>
      </c>
      <c r="J185" t="s">
        <v>616</v>
      </c>
      <c r="K185">
        <v>41</v>
      </c>
      <c r="L185" t="s">
        <v>660</v>
      </c>
      <c r="M185" s="3" t="s">
        <v>1247</v>
      </c>
      <c r="N185" t="s">
        <v>1427</v>
      </c>
      <c r="O185" t="s">
        <v>1428</v>
      </c>
      <c r="P185">
        <v>167</v>
      </c>
      <c r="Q185">
        <v>0</v>
      </c>
      <c r="R185">
        <v>0</v>
      </c>
      <c r="S185">
        <v>3</v>
      </c>
      <c r="T185">
        <v>0</v>
      </c>
      <c r="U185">
        <v>0</v>
      </c>
      <c r="V185">
        <v>0</v>
      </c>
      <c r="W185">
        <v>0</v>
      </c>
      <c r="X185">
        <v>0</v>
      </c>
    </row>
    <row r="186" spans="1:24" x14ac:dyDescent="0.3">
      <c r="A186" s="161"/>
      <c r="B186" s="3" t="s">
        <v>1429</v>
      </c>
      <c r="C186" t="s">
        <v>1430</v>
      </c>
      <c r="D186">
        <v>60</v>
      </c>
      <c r="E186" t="s">
        <v>641</v>
      </c>
      <c r="F186" s="3" t="s">
        <v>1431</v>
      </c>
      <c r="G186" t="s">
        <v>1430</v>
      </c>
      <c r="H186">
        <v>500</v>
      </c>
      <c r="I186" t="s">
        <v>210</v>
      </c>
      <c r="J186" t="s">
        <v>616</v>
      </c>
      <c r="K186">
        <v>45</v>
      </c>
      <c r="L186" t="s">
        <v>685</v>
      </c>
      <c r="M186" s="3" t="s">
        <v>1247</v>
      </c>
      <c r="N186" t="s">
        <v>1432</v>
      </c>
      <c r="O186" t="s">
        <v>1433</v>
      </c>
      <c r="P186">
        <v>76</v>
      </c>
      <c r="Q186">
        <v>0</v>
      </c>
      <c r="R186">
        <v>0</v>
      </c>
      <c r="S186">
        <v>0</v>
      </c>
      <c r="T186">
        <v>0</v>
      </c>
      <c r="U186">
        <v>0</v>
      </c>
      <c r="V186">
        <v>0</v>
      </c>
      <c r="W186">
        <v>0</v>
      </c>
      <c r="X186">
        <v>0</v>
      </c>
    </row>
    <row r="187" spans="1:24" x14ac:dyDescent="0.3">
      <c r="A187" s="162"/>
      <c r="B187" s="3" t="s">
        <v>1434</v>
      </c>
      <c r="C187" t="s">
        <v>1435</v>
      </c>
      <c r="D187">
        <v>60</v>
      </c>
      <c r="E187" t="s">
        <v>641</v>
      </c>
      <c r="F187" s="3" t="s">
        <v>1436</v>
      </c>
      <c r="G187" t="s">
        <v>1437</v>
      </c>
      <c r="H187">
        <v>354</v>
      </c>
      <c r="I187" t="s">
        <v>615</v>
      </c>
      <c r="J187" t="s">
        <v>616</v>
      </c>
      <c r="K187">
        <v>54</v>
      </c>
      <c r="L187" t="s">
        <v>617</v>
      </c>
      <c r="M187" s="3" t="s">
        <v>1247</v>
      </c>
      <c r="N187" t="s">
        <v>1432</v>
      </c>
      <c r="O187" t="s">
        <v>1433</v>
      </c>
      <c r="P187">
        <v>0</v>
      </c>
      <c r="Q187">
        <v>0</v>
      </c>
      <c r="R187">
        <v>0</v>
      </c>
      <c r="S187">
        <v>0</v>
      </c>
      <c r="T187">
        <v>0</v>
      </c>
      <c r="U187">
        <v>0</v>
      </c>
      <c r="V187">
        <v>298</v>
      </c>
      <c r="W187">
        <v>20</v>
      </c>
      <c r="X187">
        <v>0</v>
      </c>
    </row>
    <row r="188" spans="1:24" x14ac:dyDescent="0.3">
      <c r="A188" s="161"/>
      <c r="B188" s="3" t="s">
        <v>1438</v>
      </c>
      <c r="C188" t="s">
        <v>1439</v>
      </c>
      <c r="D188">
        <v>60</v>
      </c>
      <c r="E188" t="s">
        <v>641</v>
      </c>
      <c r="F188" s="3" t="s">
        <v>1440</v>
      </c>
      <c r="G188" t="s">
        <v>1441</v>
      </c>
      <c r="H188">
        <v>500</v>
      </c>
      <c r="I188" t="s">
        <v>210</v>
      </c>
      <c r="J188" t="s">
        <v>616</v>
      </c>
      <c r="K188">
        <v>45</v>
      </c>
      <c r="L188" t="s">
        <v>685</v>
      </c>
      <c r="M188" s="3" t="s">
        <v>1247</v>
      </c>
      <c r="N188" t="s">
        <v>1432</v>
      </c>
      <c r="O188" t="s">
        <v>1433</v>
      </c>
      <c r="P188">
        <v>60</v>
      </c>
      <c r="Q188">
        <v>0</v>
      </c>
      <c r="R188">
        <v>0</v>
      </c>
      <c r="S188">
        <v>2</v>
      </c>
      <c r="T188">
        <v>0</v>
      </c>
      <c r="U188">
        <v>0</v>
      </c>
      <c r="V188">
        <v>0</v>
      </c>
      <c r="W188">
        <v>0</v>
      </c>
      <c r="X188">
        <v>0</v>
      </c>
    </row>
    <row r="189" spans="1:24" x14ac:dyDescent="0.3">
      <c r="A189" s="161"/>
      <c r="B189" s="3" t="s">
        <v>1442</v>
      </c>
      <c r="C189" t="s">
        <v>1443</v>
      </c>
      <c r="D189">
        <v>47</v>
      </c>
      <c r="E189" t="s">
        <v>678</v>
      </c>
      <c r="F189" s="3" t="s">
        <v>1444</v>
      </c>
      <c r="G189" t="s">
        <v>1445</v>
      </c>
      <c r="H189">
        <v>354</v>
      </c>
      <c r="I189" t="s">
        <v>615</v>
      </c>
      <c r="J189" t="s">
        <v>616</v>
      </c>
      <c r="K189">
        <v>54</v>
      </c>
      <c r="L189" t="s">
        <v>617</v>
      </c>
      <c r="M189" s="3" t="s">
        <v>1247</v>
      </c>
      <c r="N189" t="s">
        <v>1432</v>
      </c>
      <c r="O189" t="s">
        <v>1433</v>
      </c>
      <c r="P189">
        <v>0</v>
      </c>
      <c r="Q189">
        <v>0</v>
      </c>
      <c r="R189">
        <v>0</v>
      </c>
      <c r="S189">
        <v>0</v>
      </c>
      <c r="T189">
        <v>0</v>
      </c>
      <c r="U189">
        <v>0</v>
      </c>
      <c r="V189">
        <v>194</v>
      </c>
      <c r="W189">
        <v>10</v>
      </c>
      <c r="X189">
        <v>0</v>
      </c>
    </row>
    <row r="190" spans="1:24" x14ac:dyDescent="0.3">
      <c r="A190" s="161"/>
      <c r="B190" s="3" t="s">
        <v>1446</v>
      </c>
      <c r="C190" t="s">
        <v>1447</v>
      </c>
      <c r="D190">
        <v>73</v>
      </c>
      <c r="E190" t="s">
        <v>1099</v>
      </c>
      <c r="F190" s="3" t="s">
        <v>1448</v>
      </c>
      <c r="G190" t="s">
        <v>1449</v>
      </c>
      <c r="H190">
        <v>202</v>
      </c>
      <c r="I190" t="s">
        <v>650</v>
      </c>
      <c r="J190" t="s">
        <v>616</v>
      </c>
      <c r="K190">
        <v>1</v>
      </c>
      <c r="L190" t="s">
        <v>651</v>
      </c>
      <c r="M190" s="3" t="s">
        <v>1247</v>
      </c>
      <c r="N190" t="s">
        <v>1432</v>
      </c>
      <c r="O190" t="s">
        <v>1433</v>
      </c>
      <c r="P190">
        <v>0</v>
      </c>
      <c r="Q190">
        <v>0</v>
      </c>
      <c r="R190">
        <v>0</v>
      </c>
      <c r="S190">
        <v>0</v>
      </c>
      <c r="T190">
        <v>0</v>
      </c>
      <c r="U190">
        <v>0</v>
      </c>
      <c r="V190">
        <v>0</v>
      </c>
      <c r="W190">
        <v>0</v>
      </c>
      <c r="X190">
        <v>0</v>
      </c>
    </row>
    <row r="191" spans="1:24" x14ac:dyDescent="0.3">
      <c r="A191" s="161"/>
      <c r="B191" s="3" t="s">
        <v>1450</v>
      </c>
      <c r="C191" t="s">
        <v>1451</v>
      </c>
      <c r="D191">
        <v>13</v>
      </c>
      <c r="E191" t="s">
        <v>699</v>
      </c>
      <c r="F191" s="3" t="s">
        <v>1452</v>
      </c>
      <c r="G191" t="s">
        <v>1453</v>
      </c>
      <c r="H191">
        <v>500</v>
      </c>
      <c r="I191" t="s">
        <v>210</v>
      </c>
      <c r="J191" t="s">
        <v>629</v>
      </c>
      <c r="K191">
        <v>41</v>
      </c>
      <c r="L191" t="s">
        <v>660</v>
      </c>
      <c r="M191" s="3" t="s">
        <v>1247</v>
      </c>
      <c r="N191" t="s">
        <v>1432</v>
      </c>
      <c r="O191" t="s">
        <v>1433</v>
      </c>
      <c r="P191">
        <v>196</v>
      </c>
      <c r="Q191">
        <v>10</v>
      </c>
      <c r="R191">
        <v>0</v>
      </c>
      <c r="S191">
        <v>0</v>
      </c>
      <c r="T191">
        <v>0</v>
      </c>
      <c r="U191">
        <v>0</v>
      </c>
      <c r="V191">
        <v>0</v>
      </c>
      <c r="W191">
        <v>0</v>
      </c>
      <c r="X191">
        <v>0</v>
      </c>
    </row>
    <row r="192" spans="1:24" x14ac:dyDescent="0.3">
      <c r="A192" s="160"/>
      <c r="B192" s="3" t="s">
        <v>105</v>
      </c>
      <c r="C192" t="s">
        <v>106</v>
      </c>
      <c r="D192">
        <v>60</v>
      </c>
      <c r="E192" t="s">
        <v>641</v>
      </c>
      <c r="F192" s="3" t="s">
        <v>1454</v>
      </c>
      <c r="G192" t="s">
        <v>1455</v>
      </c>
      <c r="H192">
        <v>500</v>
      </c>
      <c r="I192" t="s">
        <v>210</v>
      </c>
      <c r="J192" t="s">
        <v>616</v>
      </c>
      <c r="K192">
        <v>45</v>
      </c>
      <c r="L192" t="s">
        <v>685</v>
      </c>
      <c r="M192" s="3" t="s">
        <v>1247</v>
      </c>
      <c r="N192" t="s">
        <v>1432</v>
      </c>
      <c r="O192" t="s">
        <v>1433</v>
      </c>
      <c r="P192">
        <v>74</v>
      </c>
      <c r="Q192">
        <v>0</v>
      </c>
      <c r="R192">
        <v>0</v>
      </c>
      <c r="S192">
        <v>2</v>
      </c>
      <c r="T192">
        <v>0</v>
      </c>
      <c r="U192">
        <v>0</v>
      </c>
      <c r="V192">
        <v>0</v>
      </c>
      <c r="W192">
        <v>0</v>
      </c>
      <c r="X192">
        <v>0</v>
      </c>
    </row>
    <row r="193" spans="1:24" x14ac:dyDescent="0.3">
      <c r="A193" s="160"/>
      <c r="B193" s="3" t="s">
        <v>1272</v>
      </c>
      <c r="C193" t="s">
        <v>1273</v>
      </c>
      <c r="D193">
        <v>73</v>
      </c>
      <c r="E193" t="s">
        <v>1099</v>
      </c>
      <c r="F193" s="3" t="s">
        <v>1456</v>
      </c>
      <c r="G193" t="s">
        <v>1457</v>
      </c>
      <c r="H193">
        <v>500</v>
      </c>
      <c r="I193" t="s">
        <v>210</v>
      </c>
      <c r="J193" t="s">
        <v>616</v>
      </c>
      <c r="K193">
        <v>47</v>
      </c>
      <c r="L193" t="s">
        <v>630</v>
      </c>
      <c r="M193" s="3" t="s">
        <v>1247</v>
      </c>
      <c r="N193" t="s">
        <v>1432</v>
      </c>
      <c r="O193" t="s">
        <v>1433</v>
      </c>
      <c r="P193">
        <v>90</v>
      </c>
      <c r="Q193">
        <v>0</v>
      </c>
      <c r="R193">
        <v>0</v>
      </c>
      <c r="S193">
        <v>0</v>
      </c>
      <c r="T193">
        <v>0</v>
      </c>
      <c r="U193">
        <v>0</v>
      </c>
      <c r="V193">
        <v>0</v>
      </c>
      <c r="W193">
        <v>0</v>
      </c>
      <c r="X193">
        <v>0</v>
      </c>
    </row>
    <row r="194" spans="1:24" x14ac:dyDescent="0.3">
      <c r="A194" s="162"/>
      <c r="B194" s="3" t="s">
        <v>1401</v>
      </c>
      <c r="C194" t="s">
        <v>1402</v>
      </c>
      <c r="D194">
        <v>13</v>
      </c>
      <c r="E194" t="s">
        <v>699</v>
      </c>
      <c r="F194" s="3" t="s">
        <v>1458</v>
      </c>
      <c r="G194" t="s">
        <v>1459</v>
      </c>
      <c r="H194">
        <v>500</v>
      </c>
      <c r="I194" t="s">
        <v>210</v>
      </c>
      <c r="J194" t="s">
        <v>629</v>
      </c>
      <c r="K194">
        <v>41</v>
      </c>
      <c r="L194" t="s">
        <v>660</v>
      </c>
      <c r="M194" s="3" t="s">
        <v>1247</v>
      </c>
      <c r="N194" t="s">
        <v>1460</v>
      </c>
      <c r="O194" t="s">
        <v>1461</v>
      </c>
      <c r="P194">
        <v>96</v>
      </c>
      <c r="Q194">
        <v>0</v>
      </c>
      <c r="R194">
        <v>0</v>
      </c>
      <c r="S194">
        <v>4</v>
      </c>
      <c r="T194">
        <v>0</v>
      </c>
      <c r="U194">
        <v>0</v>
      </c>
      <c r="V194">
        <v>0</v>
      </c>
      <c r="W194">
        <v>0</v>
      </c>
      <c r="X194">
        <v>0</v>
      </c>
    </row>
    <row r="195" spans="1:24" x14ac:dyDescent="0.3">
      <c r="A195" s="162"/>
      <c r="B195" s="3" t="s">
        <v>1401</v>
      </c>
      <c r="C195" t="s">
        <v>1402</v>
      </c>
      <c r="D195">
        <v>13</v>
      </c>
      <c r="E195" t="s">
        <v>699</v>
      </c>
      <c r="F195" s="3" t="s">
        <v>1462</v>
      </c>
      <c r="G195" t="s">
        <v>1463</v>
      </c>
      <c r="H195">
        <v>354</v>
      </c>
      <c r="I195" t="s">
        <v>615</v>
      </c>
      <c r="J195" t="s">
        <v>629</v>
      </c>
      <c r="K195">
        <v>54</v>
      </c>
      <c r="L195" t="s">
        <v>617</v>
      </c>
      <c r="M195" s="3" t="s">
        <v>1247</v>
      </c>
      <c r="N195" t="s">
        <v>1460</v>
      </c>
      <c r="O195" t="s">
        <v>1461</v>
      </c>
      <c r="P195">
        <v>0</v>
      </c>
      <c r="Q195">
        <v>0</v>
      </c>
      <c r="R195">
        <v>0</v>
      </c>
      <c r="S195">
        <v>0</v>
      </c>
      <c r="T195">
        <v>0</v>
      </c>
      <c r="U195">
        <v>0</v>
      </c>
      <c r="V195">
        <v>34</v>
      </c>
      <c r="W195">
        <v>0</v>
      </c>
      <c r="X195">
        <v>0</v>
      </c>
    </row>
    <row r="196" spans="1:24" x14ac:dyDescent="0.3">
      <c r="A196" s="161"/>
      <c r="B196" s="3" t="s">
        <v>1464</v>
      </c>
      <c r="C196" t="s">
        <v>1465</v>
      </c>
      <c r="D196">
        <v>17</v>
      </c>
      <c r="E196" t="s">
        <v>712</v>
      </c>
      <c r="F196" s="3" t="s">
        <v>1466</v>
      </c>
      <c r="G196" t="s">
        <v>1467</v>
      </c>
      <c r="H196">
        <v>202</v>
      </c>
      <c r="I196" t="s">
        <v>650</v>
      </c>
      <c r="J196" t="s">
        <v>616</v>
      </c>
      <c r="K196">
        <v>1</v>
      </c>
      <c r="L196" t="s">
        <v>651</v>
      </c>
      <c r="M196" s="3" t="s">
        <v>1247</v>
      </c>
      <c r="N196" t="s">
        <v>1468</v>
      </c>
      <c r="O196" t="s">
        <v>1469</v>
      </c>
      <c r="P196">
        <v>0</v>
      </c>
      <c r="Q196">
        <v>0</v>
      </c>
      <c r="R196">
        <v>0</v>
      </c>
      <c r="S196">
        <v>0</v>
      </c>
      <c r="T196">
        <v>0</v>
      </c>
      <c r="U196">
        <v>0</v>
      </c>
      <c r="V196">
        <v>0</v>
      </c>
      <c r="W196">
        <v>0</v>
      </c>
      <c r="X196">
        <v>0</v>
      </c>
    </row>
    <row r="197" spans="1:24" x14ac:dyDescent="0.3">
      <c r="A197" s="161"/>
      <c r="B197" s="3" t="s">
        <v>1470</v>
      </c>
      <c r="C197" t="s">
        <v>1471</v>
      </c>
      <c r="D197">
        <v>60</v>
      </c>
      <c r="E197" t="s">
        <v>641</v>
      </c>
      <c r="F197" s="3" t="s">
        <v>1472</v>
      </c>
      <c r="G197" t="s">
        <v>1473</v>
      </c>
      <c r="H197">
        <v>500</v>
      </c>
      <c r="I197" t="s">
        <v>210</v>
      </c>
      <c r="J197" t="s">
        <v>616</v>
      </c>
      <c r="K197">
        <v>45</v>
      </c>
      <c r="L197" t="s">
        <v>685</v>
      </c>
      <c r="M197" s="3" t="s">
        <v>1247</v>
      </c>
      <c r="N197" t="s">
        <v>1474</v>
      </c>
      <c r="O197" t="s">
        <v>1475</v>
      </c>
      <c r="P197">
        <v>56</v>
      </c>
      <c r="Q197">
        <v>0</v>
      </c>
      <c r="R197">
        <v>0</v>
      </c>
      <c r="S197">
        <v>4</v>
      </c>
      <c r="T197">
        <v>0</v>
      </c>
      <c r="U197">
        <v>0</v>
      </c>
      <c r="V197">
        <v>0</v>
      </c>
      <c r="W197">
        <v>0</v>
      </c>
      <c r="X197">
        <v>0</v>
      </c>
    </row>
    <row r="198" spans="1:24" x14ac:dyDescent="0.3">
      <c r="A198" s="162"/>
      <c r="B198" s="3" t="s">
        <v>59</v>
      </c>
      <c r="C198" t="s">
        <v>58</v>
      </c>
      <c r="D198">
        <v>21</v>
      </c>
      <c r="E198" t="s">
        <v>612</v>
      </c>
      <c r="F198" s="3" t="s">
        <v>57</v>
      </c>
      <c r="G198" t="s">
        <v>58</v>
      </c>
      <c r="H198">
        <v>500</v>
      </c>
      <c r="I198" t="s">
        <v>210</v>
      </c>
      <c r="J198" t="s">
        <v>616</v>
      </c>
      <c r="K198">
        <v>41</v>
      </c>
      <c r="L198" t="s">
        <v>660</v>
      </c>
      <c r="M198" s="3" t="s">
        <v>1247</v>
      </c>
      <c r="N198" t="s">
        <v>1476</v>
      </c>
      <c r="O198" t="s">
        <v>418</v>
      </c>
      <c r="P198">
        <v>110</v>
      </c>
      <c r="Q198">
        <v>0</v>
      </c>
      <c r="R198">
        <v>0</v>
      </c>
      <c r="S198">
        <v>0</v>
      </c>
      <c r="T198">
        <v>0</v>
      </c>
      <c r="U198">
        <v>0</v>
      </c>
      <c r="V198">
        <v>0</v>
      </c>
      <c r="W198">
        <v>0</v>
      </c>
      <c r="X198">
        <v>0</v>
      </c>
    </row>
    <row r="199" spans="1:24" x14ac:dyDescent="0.3">
      <c r="A199" s="161"/>
      <c r="B199" s="3" t="s">
        <v>59</v>
      </c>
      <c r="C199" t="s">
        <v>58</v>
      </c>
      <c r="D199">
        <v>21</v>
      </c>
      <c r="E199" t="s">
        <v>612</v>
      </c>
      <c r="F199" s="3" t="s">
        <v>1477</v>
      </c>
      <c r="G199" t="s">
        <v>1478</v>
      </c>
      <c r="H199">
        <v>354</v>
      </c>
      <c r="I199" t="s">
        <v>615</v>
      </c>
      <c r="J199" t="s">
        <v>616</v>
      </c>
      <c r="K199">
        <v>54</v>
      </c>
      <c r="L199" t="s">
        <v>617</v>
      </c>
      <c r="M199" s="3" t="s">
        <v>1247</v>
      </c>
      <c r="N199" t="s">
        <v>1476</v>
      </c>
      <c r="O199" t="s">
        <v>418</v>
      </c>
      <c r="P199">
        <v>0</v>
      </c>
      <c r="Q199">
        <v>0</v>
      </c>
      <c r="R199">
        <v>0</v>
      </c>
      <c r="S199">
        <v>0</v>
      </c>
      <c r="T199">
        <v>0</v>
      </c>
      <c r="U199">
        <v>0</v>
      </c>
      <c r="V199">
        <v>60</v>
      </c>
      <c r="W199">
        <v>0</v>
      </c>
      <c r="X199">
        <v>0</v>
      </c>
    </row>
    <row r="200" spans="1:24" x14ac:dyDescent="0.3">
      <c r="A200" s="161"/>
      <c r="B200" s="3" t="s">
        <v>1479</v>
      </c>
      <c r="C200" t="s">
        <v>1480</v>
      </c>
      <c r="D200">
        <v>60</v>
      </c>
      <c r="E200" t="s">
        <v>641</v>
      </c>
      <c r="F200" s="3" t="s">
        <v>1481</v>
      </c>
      <c r="G200" t="s">
        <v>1482</v>
      </c>
      <c r="H200">
        <v>500</v>
      </c>
      <c r="I200" t="s">
        <v>210</v>
      </c>
      <c r="J200" t="s">
        <v>616</v>
      </c>
      <c r="K200">
        <v>45</v>
      </c>
      <c r="L200" t="s">
        <v>685</v>
      </c>
      <c r="M200" s="3" t="s">
        <v>1247</v>
      </c>
      <c r="N200" t="s">
        <v>1483</v>
      </c>
      <c r="O200" t="s">
        <v>1484</v>
      </c>
      <c r="P200">
        <v>75</v>
      </c>
      <c r="Q200">
        <v>0</v>
      </c>
      <c r="R200">
        <v>0</v>
      </c>
      <c r="S200">
        <v>2</v>
      </c>
      <c r="T200">
        <v>0</v>
      </c>
      <c r="U200">
        <v>0</v>
      </c>
      <c r="V200">
        <v>0</v>
      </c>
      <c r="W200">
        <v>0</v>
      </c>
      <c r="X200">
        <v>0</v>
      </c>
    </row>
    <row r="201" spans="1:24" x14ac:dyDescent="0.3">
      <c r="A201" s="162"/>
      <c r="B201" s="3" t="s">
        <v>1485</v>
      </c>
      <c r="C201" t="s">
        <v>1381</v>
      </c>
      <c r="D201">
        <v>60</v>
      </c>
      <c r="E201" t="s">
        <v>641</v>
      </c>
      <c r="F201" s="3" t="s">
        <v>1486</v>
      </c>
      <c r="G201" t="s">
        <v>1487</v>
      </c>
      <c r="H201">
        <v>202</v>
      </c>
      <c r="I201" t="s">
        <v>650</v>
      </c>
      <c r="J201" t="s">
        <v>616</v>
      </c>
      <c r="K201">
        <v>1</v>
      </c>
      <c r="L201" t="s">
        <v>651</v>
      </c>
      <c r="M201" s="3" t="s">
        <v>1247</v>
      </c>
      <c r="N201" t="s">
        <v>1488</v>
      </c>
      <c r="O201" t="s">
        <v>1489</v>
      </c>
      <c r="P201">
        <v>0</v>
      </c>
      <c r="Q201">
        <v>0</v>
      </c>
      <c r="R201">
        <v>0</v>
      </c>
      <c r="S201">
        <v>0</v>
      </c>
      <c r="T201">
        <v>0</v>
      </c>
      <c r="U201">
        <v>0</v>
      </c>
      <c r="V201">
        <v>0</v>
      </c>
      <c r="W201">
        <v>0</v>
      </c>
      <c r="X201">
        <v>0</v>
      </c>
    </row>
    <row r="202" spans="1:24" x14ac:dyDescent="0.3">
      <c r="A202" s="161"/>
      <c r="B202" s="3" t="s">
        <v>51</v>
      </c>
      <c r="C202" t="s">
        <v>52</v>
      </c>
      <c r="D202">
        <v>11</v>
      </c>
      <c r="E202" t="s">
        <v>864</v>
      </c>
      <c r="F202" s="3" t="s">
        <v>49</v>
      </c>
      <c r="G202" t="s">
        <v>50</v>
      </c>
      <c r="H202">
        <v>500</v>
      </c>
      <c r="I202" t="s">
        <v>210</v>
      </c>
      <c r="J202" t="s">
        <v>629</v>
      </c>
      <c r="K202">
        <v>40</v>
      </c>
      <c r="L202" t="s">
        <v>623</v>
      </c>
      <c r="M202" s="3" t="s">
        <v>1247</v>
      </c>
      <c r="N202" t="s">
        <v>1490</v>
      </c>
      <c r="O202" t="s">
        <v>416</v>
      </c>
      <c r="P202">
        <v>240</v>
      </c>
      <c r="Q202">
        <v>0</v>
      </c>
      <c r="R202">
        <v>6</v>
      </c>
      <c r="S202">
        <v>3</v>
      </c>
      <c r="T202">
        <v>0</v>
      </c>
      <c r="U202">
        <v>0</v>
      </c>
      <c r="V202">
        <v>0</v>
      </c>
      <c r="W202">
        <v>0</v>
      </c>
      <c r="X202">
        <v>0</v>
      </c>
    </row>
    <row r="203" spans="1:24" x14ac:dyDescent="0.3">
      <c r="A203" s="161"/>
      <c r="B203" s="3" t="s">
        <v>1491</v>
      </c>
      <c r="C203" t="s">
        <v>1492</v>
      </c>
      <c r="D203">
        <v>17</v>
      </c>
      <c r="E203" t="s">
        <v>712</v>
      </c>
      <c r="F203" s="3" t="s">
        <v>1493</v>
      </c>
      <c r="G203" t="s">
        <v>1494</v>
      </c>
      <c r="H203">
        <v>202</v>
      </c>
      <c r="I203" t="s">
        <v>650</v>
      </c>
      <c r="J203" t="s">
        <v>616</v>
      </c>
      <c r="K203">
        <v>8</v>
      </c>
      <c r="L203" t="s">
        <v>786</v>
      </c>
      <c r="M203" s="3" t="s">
        <v>1247</v>
      </c>
      <c r="N203" t="s">
        <v>1495</v>
      </c>
      <c r="O203" t="s">
        <v>1496</v>
      </c>
      <c r="P203">
        <v>0</v>
      </c>
      <c r="Q203">
        <v>0</v>
      </c>
      <c r="R203">
        <v>0</v>
      </c>
      <c r="S203">
        <v>0</v>
      </c>
      <c r="T203">
        <v>0</v>
      </c>
      <c r="U203">
        <v>0</v>
      </c>
      <c r="V203">
        <v>0</v>
      </c>
      <c r="W203">
        <v>0</v>
      </c>
      <c r="X203">
        <v>0</v>
      </c>
    </row>
    <row r="204" spans="1:24" x14ac:dyDescent="0.3">
      <c r="A204" s="162"/>
      <c r="B204" s="3" t="s">
        <v>1497</v>
      </c>
      <c r="C204" t="s">
        <v>1498</v>
      </c>
      <c r="D204">
        <v>95</v>
      </c>
      <c r="E204" t="s">
        <v>626</v>
      </c>
      <c r="F204" s="3" t="s">
        <v>1499</v>
      </c>
      <c r="G204" t="s">
        <v>1500</v>
      </c>
      <c r="H204">
        <v>500</v>
      </c>
      <c r="I204" t="s">
        <v>210</v>
      </c>
      <c r="J204" t="s">
        <v>616</v>
      </c>
      <c r="K204">
        <v>47</v>
      </c>
      <c r="L204" t="s">
        <v>630</v>
      </c>
      <c r="M204" s="3" t="s">
        <v>1247</v>
      </c>
      <c r="N204" t="s">
        <v>1501</v>
      </c>
      <c r="O204" t="s">
        <v>1502</v>
      </c>
      <c r="P204">
        <v>85</v>
      </c>
      <c r="Q204">
        <v>0</v>
      </c>
      <c r="R204">
        <v>0</v>
      </c>
      <c r="S204">
        <v>0</v>
      </c>
      <c r="T204">
        <v>0</v>
      </c>
      <c r="U204">
        <v>0</v>
      </c>
      <c r="V204">
        <v>0</v>
      </c>
      <c r="W204">
        <v>0</v>
      </c>
      <c r="X204">
        <v>0</v>
      </c>
    </row>
    <row r="205" spans="1:24" x14ac:dyDescent="0.3">
      <c r="A205" s="162"/>
      <c r="B205" s="3" t="s">
        <v>1503</v>
      </c>
      <c r="C205" t="s">
        <v>1504</v>
      </c>
      <c r="D205">
        <v>60</v>
      </c>
      <c r="E205" t="s">
        <v>641</v>
      </c>
      <c r="F205" s="3" t="s">
        <v>1505</v>
      </c>
      <c r="G205" t="s">
        <v>1506</v>
      </c>
      <c r="H205">
        <v>500</v>
      </c>
      <c r="I205" t="s">
        <v>210</v>
      </c>
      <c r="J205" t="s">
        <v>616</v>
      </c>
      <c r="K205">
        <v>45</v>
      </c>
      <c r="L205" t="s">
        <v>685</v>
      </c>
      <c r="M205" s="3" t="s">
        <v>1247</v>
      </c>
      <c r="N205" t="s">
        <v>1507</v>
      </c>
      <c r="O205" t="s">
        <v>1508</v>
      </c>
      <c r="P205">
        <v>71</v>
      </c>
      <c r="Q205">
        <v>0</v>
      </c>
      <c r="R205">
        <v>0</v>
      </c>
      <c r="S205">
        <v>0</v>
      </c>
      <c r="T205">
        <v>0</v>
      </c>
      <c r="U205">
        <v>0</v>
      </c>
      <c r="V205">
        <v>0</v>
      </c>
      <c r="W205">
        <v>0</v>
      </c>
      <c r="X205">
        <v>0</v>
      </c>
    </row>
    <row r="206" spans="1:24" x14ac:dyDescent="0.3">
      <c r="A206" s="162"/>
      <c r="B206" s="3" t="s">
        <v>62</v>
      </c>
      <c r="C206" t="s">
        <v>61</v>
      </c>
      <c r="D206">
        <v>95</v>
      </c>
      <c r="E206" t="s">
        <v>626</v>
      </c>
      <c r="F206" s="3" t="s">
        <v>60</v>
      </c>
      <c r="G206" t="s">
        <v>61</v>
      </c>
      <c r="H206">
        <v>500</v>
      </c>
      <c r="I206" t="s">
        <v>210</v>
      </c>
      <c r="J206" t="s">
        <v>616</v>
      </c>
      <c r="K206">
        <v>47</v>
      </c>
      <c r="L206" t="s">
        <v>630</v>
      </c>
      <c r="M206" s="3" t="s">
        <v>1247</v>
      </c>
      <c r="N206" t="s">
        <v>1509</v>
      </c>
      <c r="O206" t="s">
        <v>419</v>
      </c>
      <c r="P206">
        <v>65</v>
      </c>
      <c r="Q206">
        <v>0</v>
      </c>
      <c r="R206">
        <v>0</v>
      </c>
      <c r="S206">
        <v>0</v>
      </c>
      <c r="T206">
        <v>0</v>
      </c>
      <c r="U206">
        <v>0</v>
      </c>
      <c r="V206">
        <v>0</v>
      </c>
      <c r="W206">
        <v>0</v>
      </c>
      <c r="X206">
        <v>0</v>
      </c>
    </row>
    <row r="207" spans="1:24" x14ac:dyDescent="0.3">
      <c r="A207" s="160"/>
      <c r="B207" s="3" t="s">
        <v>1272</v>
      </c>
      <c r="C207" t="s">
        <v>1273</v>
      </c>
      <c r="D207">
        <v>73</v>
      </c>
      <c r="E207" t="s">
        <v>1099</v>
      </c>
      <c r="F207" s="3" t="s">
        <v>1510</v>
      </c>
      <c r="G207" t="s">
        <v>1511</v>
      </c>
      <c r="H207">
        <v>500</v>
      </c>
      <c r="I207" t="s">
        <v>210</v>
      </c>
      <c r="J207" t="s">
        <v>616</v>
      </c>
      <c r="K207">
        <v>47</v>
      </c>
      <c r="L207" t="s">
        <v>630</v>
      </c>
      <c r="M207" s="3" t="s">
        <v>1247</v>
      </c>
      <c r="N207" t="s">
        <v>1512</v>
      </c>
      <c r="O207" t="s">
        <v>1513</v>
      </c>
      <c r="P207">
        <v>75</v>
      </c>
      <c r="Q207">
        <v>0</v>
      </c>
      <c r="R207">
        <v>0</v>
      </c>
      <c r="S207">
        <v>4</v>
      </c>
      <c r="T207">
        <v>0</v>
      </c>
      <c r="U207">
        <v>0</v>
      </c>
      <c r="V207">
        <v>0</v>
      </c>
      <c r="W207">
        <v>0</v>
      </c>
      <c r="X207">
        <v>0</v>
      </c>
    </row>
    <row r="208" spans="1:24" x14ac:dyDescent="0.3">
      <c r="A208" s="162"/>
      <c r="B208" s="3" t="s">
        <v>1514</v>
      </c>
      <c r="C208" t="s">
        <v>1515</v>
      </c>
      <c r="D208">
        <v>60</v>
      </c>
      <c r="E208" t="s">
        <v>641</v>
      </c>
      <c r="F208" s="3" t="s">
        <v>1516</v>
      </c>
      <c r="G208" t="s">
        <v>1517</v>
      </c>
      <c r="H208">
        <v>354</v>
      </c>
      <c r="I208" t="s">
        <v>615</v>
      </c>
      <c r="J208" t="s">
        <v>616</v>
      </c>
      <c r="K208">
        <v>54</v>
      </c>
      <c r="L208" t="s">
        <v>617</v>
      </c>
      <c r="M208" s="3" t="s">
        <v>1247</v>
      </c>
      <c r="N208" t="s">
        <v>1518</v>
      </c>
      <c r="O208" t="s">
        <v>1519</v>
      </c>
      <c r="P208">
        <v>0</v>
      </c>
      <c r="Q208">
        <v>0</v>
      </c>
      <c r="R208">
        <v>0</v>
      </c>
      <c r="S208">
        <v>0</v>
      </c>
      <c r="T208">
        <v>0</v>
      </c>
      <c r="U208">
        <v>0</v>
      </c>
      <c r="V208">
        <v>35</v>
      </c>
      <c r="W208">
        <v>0</v>
      </c>
      <c r="X208">
        <v>0</v>
      </c>
    </row>
    <row r="209" spans="1:24" x14ac:dyDescent="0.3">
      <c r="A209" s="162"/>
      <c r="B209" s="3" t="s">
        <v>1337</v>
      </c>
      <c r="C209" t="s">
        <v>1338</v>
      </c>
      <c r="D209">
        <v>60</v>
      </c>
      <c r="E209" t="s">
        <v>641</v>
      </c>
      <c r="F209" s="3" t="s">
        <v>1520</v>
      </c>
      <c r="G209" t="s">
        <v>1521</v>
      </c>
      <c r="H209">
        <v>500</v>
      </c>
      <c r="I209" t="s">
        <v>210</v>
      </c>
      <c r="J209" t="s">
        <v>629</v>
      </c>
      <c r="K209">
        <v>45</v>
      </c>
      <c r="L209" t="s">
        <v>685</v>
      </c>
      <c r="M209" s="3" t="s">
        <v>1247</v>
      </c>
      <c r="N209" t="s">
        <v>1518</v>
      </c>
      <c r="O209" t="s">
        <v>1519</v>
      </c>
      <c r="P209">
        <v>96</v>
      </c>
      <c r="Q209">
        <v>0</v>
      </c>
      <c r="R209">
        <v>0</v>
      </c>
      <c r="S209">
        <v>0</v>
      </c>
      <c r="T209">
        <v>0</v>
      </c>
      <c r="U209">
        <v>0</v>
      </c>
      <c r="V209">
        <v>0</v>
      </c>
      <c r="W209">
        <v>0</v>
      </c>
      <c r="X209">
        <v>0</v>
      </c>
    </row>
    <row r="210" spans="1:24" x14ac:dyDescent="0.3">
      <c r="A210" s="161"/>
      <c r="B210" s="3" t="s">
        <v>1522</v>
      </c>
      <c r="C210" t="s">
        <v>1523</v>
      </c>
      <c r="D210">
        <v>17</v>
      </c>
      <c r="E210" t="s">
        <v>712</v>
      </c>
      <c r="F210" s="3" t="s">
        <v>1524</v>
      </c>
      <c r="G210" t="s">
        <v>1525</v>
      </c>
      <c r="H210">
        <v>202</v>
      </c>
      <c r="I210" t="s">
        <v>650</v>
      </c>
      <c r="J210" t="s">
        <v>616</v>
      </c>
      <c r="K210">
        <v>1</v>
      </c>
      <c r="L210" t="s">
        <v>651</v>
      </c>
      <c r="M210" s="3" t="s">
        <v>1247</v>
      </c>
      <c r="N210" t="s">
        <v>1518</v>
      </c>
      <c r="O210" t="s">
        <v>1519</v>
      </c>
      <c r="P210">
        <v>0</v>
      </c>
      <c r="Q210">
        <v>0</v>
      </c>
      <c r="R210">
        <v>0</v>
      </c>
      <c r="S210">
        <v>0</v>
      </c>
      <c r="T210">
        <v>0</v>
      </c>
      <c r="U210">
        <v>0</v>
      </c>
      <c r="V210">
        <v>0</v>
      </c>
      <c r="W210">
        <v>0</v>
      </c>
      <c r="X210">
        <v>0</v>
      </c>
    </row>
    <row r="211" spans="1:24" x14ac:dyDescent="0.3">
      <c r="A211" s="162"/>
      <c r="B211" s="3" t="s">
        <v>1526</v>
      </c>
      <c r="C211" t="s">
        <v>1527</v>
      </c>
      <c r="D211">
        <v>72</v>
      </c>
      <c r="E211" t="s">
        <v>633</v>
      </c>
      <c r="F211" s="3" t="s">
        <v>1528</v>
      </c>
      <c r="G211" t="s">
        <v>1529</v>
      </c>
      <c r="H211">
        <v>500</v>
      </c>
      <c r="I211" t="s">
        <v>210</v>
      </c>
      <c r="J211" t="s">
        <v>616</v>
      </c>
      <c r="K211">
        <v>47</v>
      </c>
      <c r="L211" t="s">
        <v>630</v>
      </c>
      <c r="M211" s="3" t="s">
        <v>1247</v>
      </c>
      <c r="N211" t="s">
        <v>1518</v>
      </c>
      <c r="O211" t="s">
        <v>1519</v>
      </c>
      <c r="P211">
        <v>93</v>
      </c>
      <c r="Q211">
        <v>0</v>
      </c>
      <c r="R211">
        <v>0</v>
      </c>
      <c r="S211">
        <v>0</v>
      </c>
      <c r="T211">
        <v>0</v>
      </c>
      <c r="U211">
        <v>0</v>
      </c>
      <c r="V211">
        <v>0</v>
      </c>
      <c r="W211">
        <v>0</v>
      </c>
      <c r="X211">
        <v>0</v>
      </c>
    </row>
    <row r="212" spans="1:24" x14ac:dyDescent="0.3">
      <c r="A212" s="160"/>
      <c r="B212" s="3" t="s">
        <v>164</v>
      </c>
      <c r="C212" t="s">
        <v>165</v>
      </c>
      <c r="D212">
        <v>60</v>
      </c>
      <c r="E212" t="s">
        <v>641</v>
      </c>
      <c r="F212" s="3" t="s">
        <v>1530</v>
      </c>
      <c r="G212" t="s">
        <v>1531</v>
      </c>
      <c r="H212">
        <v>500</v>
      </c>
      <c r="I212" t="s">
        <v>210</v>
      </c>
      <c r="J212" t="s">
        <v>616</v>
      </c>
      <c r="K212">
        <v>45</v>
      </c>
      <c r="L212" t="s">
        <v>685</v>
      </c>
      <c r="M212" s="3" t="s">
        <v>1247</v>
      </c>
      <c r="N212" t="s">
        <v>1518</v>
      </c>
      <c r="O212" t="s">
        <v>1519</v>
      </c>
      <c r="P212">
        <v>43</v>
      </c>
      <c r="Q212">
        <v>0</v>
      </c>
      <c r="R212">
        <v>0</v>
      </c>
      <c r="S212">
        <v>1</v>
      </c>
      <c r="T212">
        <v>0</v>
      </c>
      <c r="U212">
        <v>0</v>
      </c>
      <c r="V212">
        <v>0</v>
      </c>
      <c r="W212">
        <v>0</v>
      </c>
      <c r="X212">
        <v>0</v>
      </c>
    </row>
    <row r="213" spans="1:24" x14ac:dyDescent="0.3">
      <c r="A213" s="160"/>
      <c r="B213" s="3" t="s">
        <v>1319</v>
      </c>
      <c r="C213" t="s">
        <v>1320</v>
      </c>
      <c r="D213">
        <v>78</v>
      </c>
      <c r="E213" t="s">
        <v>1321</v>
      </c>
      <c r="F213" s="3" t="s">
        <v>1532</v>
      </c>
      <c r="G213" t="s">
        <v>1533</v>
      </c>
      <c r="H213">
        <v>500</v>
      </c>
      <c r="I213" t="s">
        <v>210</v>
      </c>
      <c r="J213" t="s">
        <v>616</v>
      </c>
      <c r="K213">
        <v>47</v>
      </c>
      <c r="L213" t="s">
        <v>630</v>
      </c>
      <c r="M213" s="3" t="s">
        <v>1247</v>
      </c>
      <c r="N213" t="s">
        <v>1518</v>
      </c>
      <c r="O213" t="s">
        <v>1519</v>
      </c>
      <c r="P213">
        <v>75</v>
      </c>
      <c r="Q213">
        <v>0</v>
      </c>
      <c r="R213">
        <v>0</v>
      </c>
      <c r="S213">
        <v>0</v>
      </c>
      <c r="T213">
        <v>0</v>
      </c>
      <c r="U213">
        <v>0</v>
      </c>
      <c r="V213">
        <v>0</v>
      </c>
      <c r="W213">
        <v>0</v>
      </c>
      <c r="X213">
        <v>0</v>
      </c>
    </row>
    <row r="214" spans="1:24" x14ac:dyDescent="0.3">
      <c r="A214" s="162"/>
      <c r="B214" s="3" t="s">
        <v>1534</v>
      </c>
      <c r="C214" t="s">
        <v>1535</v>
      </c>
      <c r="D214">
        <v>17</v>
      </c>
      <c r="E214" t="s">
        <v>712</v>
      </c>
      <c r="F214" s="3" t="s">
        <v>1536</v>
      </c>
      <c r="G214" t="s">
        <v>1537</v>
      </c>
      <c r="H214">
        <v>500</v>
      </c>
      <c r="I214" t="s">
        <v>210</v>
      </c>
      <c r="J214" t="s">
        <v>616</v>
      </c>
      <c r="K214">
        <v>45</v>
      </c>
      <c r="L214" t="s">
        <v>685</v>
      </c>
      <c r="M214" s="3" t="s">
        <v>1247</v>
      </c>
      <c r="N214" t="s">
        <v>1538</v>
      </c>
      <c r="O214" t="s">
        <v>1539</v>
      </c>
      <c r="P214">
        <v>67</v>
      </c>
      <c r="Q214">
        <v>0</v>
      </c>
      <c r="R214">
        <v>0</v>
      </c>
      <c r="S214">
        <v>3</v>
      </c>
      <c r="T214">
        <v>0</v>
      </c>
      <c r="U214">
        <v>0</v>
      </c>
      <c r="V214">
        <v>0</v>
      </c>
      <c r="W214">
        <v>0</v>
      </c>
      <c r="X214">
        <v>0</v>
      </c>
    </row>
    <row r="215" spans="1:24" x14ac:dyDescent="0.3">
      <c r="A215" s="162"/>
      <c r="B215" s="3" t="s">
        <v>1540</v>
      </c>
      <c r="C215" t="s">
        <v>1541</v>
      </c>
      <c r="D215">
        <v>47</v>
      </c>
      <c r="E215" t="s">
        <v>678</v>
      </c>
      <c r="F215" s="3" t="s">
        <v>1542</v>
      </c>
      <c r="G215" t="s">
        <v>1543</v>
      </c>
      <c r="H215">
        <v>202</v>
      </c>
      <c r="I215" t="s">
        <v>650</v>
      </c>
      <c r="J215" t="s">
        <v>616</v>
      </c>
      <c r="K215">
        <v>8</v>
      </c>
      <c r="L215" t="s">
        <v>786</v>
      </c>
      <c r="M215" s="3" t="s">
        <v>1544</v>
      </c>
      <c r="N215" t="s">
        <v>1545</v>
      </c>
      <c r="O215" t="s">
        <v>1546</v>
      </c>
      <c r="P215">
        <v>0</v>
      </c>
      <c r="Q215">
        <v>0</v>
      </c>
      <c r="R215">
        <v>0</v>
      </c>
      <c r="S215">
        <v>0</v>
      </c>
      <c r="T215">
        <v>0</v>
      </c>
      <c r="U215">
        <v>0</v>
      </c>
      <c r="V215">
        <v>0</v>
      </c>
      <c r="W215">
        <v>0</v>
      </c>
      <c r="X215">
        <v>0</v>
      </c>
    </row>
    <row r="216" spans="1:24" x14ac:dyDescent="0.3">
      <c r="A216" s="161"/>
      <c r="B216" s="3" t="s">
        <v>1547</v>
      </c>
      <c r="C216" t="s">
        <v>1548</v>
      </c>
      <c r="D216">
        <v>8</v>
      </c>
      <c r="E216" t="s">
        <v>1549</v>
      </c>
      <c r="F216" s="3" t="s">
        <v>1550</v>
      </c>
      <c r="G216" t="s">
        <v>1551</v>
      </c>
      <c r="H216">
        <v>500</v>
      </c>
      <c r="I216" t="s">
        <v>210</v>
      </c>
      <c r="J216" t="s">
        <v>616</v>
      </c>
      <c r="K216">
        <v>45</v>
      </c>
      <c r="L216" t="s">
        <v>685</v>
      </c>
      <c r="M216" s="3" t="s">
        <v>1544</v>
      </c>
      <c r="N216" t="s">
        <v>1552</v>
      </c>
      <c r="O216" t="s">
        <v>1553</v>
      </c>
      <c r="P216">
        <v>60</v>
      </c>
      <c r="Q216">
        <v>0</v>
      </c>
      <c r="R216">
        <v>0</v>
      </c>
      <c r="S216">
        <v>0</v>
      </c>
      <c r="T216">
        <v>0</v>
      </c>
      <c r="U216">
        <v>0</v>
      </c>
      <c r="V216">
        <v>0</v>
      </c>
      <c r="W216">
        <v>0</v>
      </c>
      <c r="X216">
        <v>0</v>
      </c>
    </row>
    <row r="217" spans="1:24" x14ac:dyDescent="0.3">
      <c r="A217" s="161"/>
      <c r="B217" s="3" t="s">
        <v>1554</v>
      </c>
      <c r="C217" t="s">
        <v>1555</v>
      </c>
      <c r="D217">
        <v>60</v>
      </c>
      <c r="E217" t="s">
        <v>641</v>
      </c>
      <c r="F217" s="3" t="s">
        <v>1556</v>
      </c>
      <c r="G217" t="s">
        <v>1557</v>
      </c>
      <c r="H217">
        <v>500</v>
      </c>
      <c r="I217" t="s">
        <v>210</v>
      </c>
      <c r="J217" t="s">
        <v>616</v>
      </c>
      <c r="K217">
        <v>45</v>
      </c>
      <c r="L217" t="s">
        <v>685</v>
      </c>
      <c r="M217" s="3" t="s">
        <v>1544</v>
      </c>
      <c r="N217" t="s">
        <v>1558</v>
      </c>
      <c r="O217" t="s">
        <v>1559</v>
      </c>
      <c r="P217">
        <v>108</v>
      </c>
      <c r="Q217">
        <v>0</v>
      </c>
      <c r="R217">
        <v>0</v>
      </c>
      <c r="S217">
        <v>0</v>
      </c>
      <c r="T217">
        <v>0</v>
      </c>
      <c r="U217">
        <v>0</v>
      </c>
      <c r="V217">
        <v>0</v>
      </c>
      <c r="W217">
        <v>0</v>
      </c>
      <c r="X217">
        <v>0</v>
      </c>
    </row>
    <row r="218" spans="1:24" x14ac:dyDescent="0.3">
      <c r="A218" s="161"/>
      <c r="B218" s="3" t="s">
        <v>1560</v>
      </c>
      <c r="C218" t="s">
        <v>1561</v>
      </c>
      <c r="D218">
        <v>61</v>
      </c>
      <c r="E218" t="s">
        <v>688</v>
      </c>
      <c r="F218" s="3" t="s">
        <v>1562</v>
      </c>
      <c r="G218" t="s">
        <v>1563</v>
      </c>
      <c r="H218">
        <v>500</v>
      </c>
      <c r="I218" t="s">
        <v>210</v>
      </c>
      <c r="J218" t="s">
        <v>616</v>
      </c>
      <c r="K218">
        <v>45</v>
      </c>
      <c r="L218" t="s">
        <v>685</v>
      </c>
      <c r="M218" s="3" t="s">
        <v>1544</v>
      </c>
      <c r="N218" t="s">
        <v>1558</v>
      </c>
      <c r="O218" t="s">
        <v>1559</v>
      </c>
      <c r="P218">
        <v>60</v>
      </c>
      <c r="Q218">
        <v>0</v>
      </c>
      <c r="R218">
        <v>12</v>
      </c>
      <c r="S218">
        <v>0</v>
      </c>
      <c r="T218">
        <v>0</v>
      </c>
      <c r="U218">
        <v>0</v>
      </c>
      <c r="V218">
        <v>0</v>
      </c>
      <c r="W218">
        <v>0</v>
      </c>
      <c r="X218">
        <v>0</v>
      </c>
    </row>
    <row r="219" spans="1:24" x14ac:dyDescent="0.3">
      <c r="A219" s="162"/>
      <c r="B219" s="3" t="s">
        <v>1564</v>
      </c>
      <c r="C219" t="s">
        <v>1565</v>
      </c>
      <c r="D219">
        <v>8</v>
      </c>
      <c r="E219" t="s">
        <v>1549</v>
      </c>
      <c r="F219" s="3" t="s">
        <v>1566</v>
      </c>
      <c r="G219" t="s">
        <v>1567</v>
      </c>
      <c r="H219">
        <v>202</v>
      </c>
      <c r="I219" t="s">
        <v>650</v>
      </c>
      <c r="J219" t="s">
        <v>616</v>
      </c>
      <c r="K219">
        <v>8</v>
      </c>
      <c r="L219" t="s">
        <v>786</v>
      </c>
      <c r="M219" s="3" t="s">
        <v>1544</v>
      </c>
      <c r="N219" t="s">
        <v>1558</v>
      </c>
      <c r="O219" t="s">
        <v>1559</v>
      </c>
      <c r="P219">
        <v>0</v>
      </c>
      <c r="Q219">
        <v>0</v>
      </c>
      <c r="R219">
        <v>0</v>
      </c>
      <c r="S219">
        <v>0</v>
      </c>
      <c r="T219">
        <v>0</v>
      </c>
      <c r="U219">
        <v>0</v>
      </c>
      <c r="V219">
        <v>0</v>
      </c>
      <c r="W219">
        <v>0</v>
      </c>
      <c r="X219">
        <v>0</v>
      </c>
    </row>
    <row r="220" spans="1:24" x14ac:dyDescent="0.3">
      <c r="A220" s="161"/>
      <c r="B220" s="3" t="s">
        <v>1568</v>
      </c>
      <c r="C220" t="s">
        <v>1569</v>
      </c>
      <c r="D220">
        <v>13</v>
      </c>
      <c r="E220" t="s">
        <v>699</v>
      </c>
      <c r="F220" s="3" t="s">
        <v>1570</v>
      </c>
      <c r="G220" t="s">
        <v>1571</v>
      </c>
      <c r="H220">
        <v>500</v>
      </c>
      <c r="I220" t="s">
        <v>210</v>
      </c>
      <c r="J220" t="s">
        <v>629</v>
      </c>
      <c r="K220">
        <v>41</v>
      </c>
      <c r="L220" t="s">
        <v>660</v>
      </c>
      <c r="M220" s="3" t="s">
        <v>1544</v>
      </c>
      <c r="N220" t="s">
        <v>1558</v>
      </c>
      <c r="O220" t="s">
        <v>1559</v>
      </c>
      <c r="P220">
        <v>200</v>
      </c>
      <c r="Q220">
        <v>0</v>
      </c>
      <c r="R220">
        <v>0</v>
      </c>
      <c r="S220">
        <v>0</v>
      </c>
      <c r="T220">
        <v>0</v>
      </c>
      <c r="U220">
        <v>0</v>
      </c>
      <c r="V220">
        <v>0</v>
      </c>
      <c r="W220">
        <v>0</v>
      </c>
      <c r="X220">
        <v>0</v>
      </c>
    </row>
    <row r="221" spans="1:24" x14ac:dyDescent="0.3">
      <c r="A221" s="162"/>
      <c r="B221" s="3" t="s">
        <v>1572</v>
      </c>
      <c r="C221" t="s">
        <v>1573</v>
      </c>
      <c r="D221">
        <v>61</v>
      </c>
      <c r="E221" t="s">
        <v>688</v>
      </c>
      <c r="F221" s="3" t="s">
        <v>1574</v>
      </c>
      <c r="G221" t="s">
        <v>1575</v>
      </c>
      <c r="H221">
        <v>500</v>
      </c>
      <c r="I221" t="s">
        <v>210</v>
      </c>
      <c r="J221" t="s">
        <v>616</v>
      </c>
      <c r="K221">
        <v>45</v>
      </c>
      <c r="L221" t="s">
        <v>685</v>
      </c>
      <c r="M221" s="3" t="s">
        <v>1544</v>
      </c>
      <c r="N221" t="s">
        <v>1558</v>
      </c>
      <c r="O221" t="s">
        <v>1559</v>
      </c>
      <c r="P221">
        <v>83</v>
      </c>
      <c r="Q221">
        <v>0</v>
      </c>
      <c r="R221">
        <v>0</v>
      </c>
      <c r="S221">
        <v>2</v>
      </c>
      <c r="T221">
        <v>0</v>
      </c>
      <c r="U221">
        <v>0</v>
      </c>
      <c r="V221">
        <v>0</v>
      </c>
      <c r="W221">
        <v>0</v>
      </c>
      <c r="X221">
        <v>0</v>
      </c>
    </row>
    <row r="222" spans="1:24" x14ac:dyDescent="0.3">
      <c r="A222" s="162"/>
      <c r="B222" s="3" t="s">
        <v>1576</v>
      </c>
      <c r="C222" t="s">
        <v>1577</v>
      </c>
      <c r="D222">
        <v>95</v>
      </c>
      <c r="E222" t="s">
        <v>626</v>
      </c>
      <c r="F222" s="3" t="s">
        <v>1578</v>
      </c>
      <c r="G222" t="s">
        <v>1579</v>
      </c>
      <c r="H222">
        <v>500</v>
      </c>
      <c r="I222" t="s">
        <v>210</v>
      </c>
      <c r="J222" t="s">
        <v>629</v>
      </c>
      <c r="K222">
        <v>41</v>
      </c>
      <c r="L222" t="s">
        <v>660</v>
      </c>
      <c r="M222" s="3" t="s">
        <v>1544</v>
      </c>
      <c r="N222" t="s">
        <v>1580</v>
      </c>
      <c r="O222" t="s">
        <v>1581</v>
      </c>
      <c r="P222">
        <v>50</v>
      </c>
      <c r="Q222">
        <v>0</v>
      </c>
      <c r="R222">
        <v>0</v>
      </c>
      <c r="S222">
        <v>0</v>
      </c>
      <c r="T222">
        <v>0</v>
      </c>
      <c r="U222">
        <v>0</v>
      </c>
      <c r="V222">
        <v>0</v>
      </c>
      <c r="W222">
        <v>0</v>
      </c>
      <c r="X222">
        <v>0</v>
      </c>
    </row>
    <row r="223" spans="1:24" x14ac:dyDescent="0.3">
      <c r="A223" s="162"/>
      <c r="B223" s="3" t="s">
        <v>1582</v>
      </c>
      <c r="C223" t="s">
        <v>1583</v>
      </c>
      <c r="D223">
        <v>60</v>
      </c>
      <c r="E223" t="s">
        <v>641</v>
      </c>
      <c r="F223" s="3" t="s">
        <v>1584</v>
      </c>
      <c r="G223" t="s">
        <v>1585</v>
      </c>
      <c r="H223">
        <v>500</v>
      </c>
      <c r="I223" t="s">
        <v>210</v>
      </c>
      <c r="J223" t="s">
        <v>629</v>
      </c>
      <c r="K223">
        <v>45</v>
      </c>
      <c r="L223" t="s">
        <v>685</v>
      </c>
      <c r="M223" s="3" t="s">
        <v>1544</v>
      </c>
      <c r="N223" t="s">
        <v>1586</v>
      </c>
      <c r="O223" t="s">
        <v>422</v>
      </c>
      <c r="P223">
        <v>101</v>
      </c>
      <c r="Q223">
        <v>0</v>
      </c>
      <c r="R223">
        <v>0</v>
      </c>
      <c r="S223">
        <v>2</v>
      </c>
      <c r="T223">
        <v>0</v>
      </c>
      <c r="U223">
        <v>0</v>
      </c>
      <c r="V223">
        <v>0</v>
      </c>
      <c r="W223">
        <v>0</v>
      </c>
      <c r="X223">
        <v>0</v>
      </c>
    </row>
    <row r="224" spans="1:24" x14ac:dyDescent="0.3">
      <c r="A224" s="162"/>
      <c r="B224" s="3" t="s">
        <v>1540</v>
      </c>
      <c r="C224" t="s">
        <v>1541</v>
      </c>
      <c r="D224">
        <v>47</v>
      </c>
      <c r="E224" t="s">
        <v>678</v>
      </c>
      <c r="F224" s="3" t="s">
        <v>1587</v>
      </c>
      <c r="G224" t="s">
        <v>1588</v>
      </c>
      <c r="H224">
        <v>354</v>
      </c>
      <c r="I224" t="s">
        <v>615</v>
      </c>
      <c r="J224" t="s">
        <v>616</v>
      </c>
      <c r="K224">
        <v>54</v>
      </c>
      <c r="L224" t="s">
        <v>617</v>
      </c>
      <c r="M224" s="3" t="s">
        <v>1544</v>
      </c>
      <c r="N224" t="s">
        <v>1586</v>
      </c>
      <c r="O224" t="s">
        <v>422</v>
      </c>
      <c r="P224">
        <v>0</v>
      </c>
      <c r="Q224">
        <v>0</v>
      </c>
      <c r="R224">
        <v>0</v>
      </c>
      <c r="S224">
        <v>0</v>
      </c>
      <c r="T224">
        <v>0</v>
      </c>
      <c r="U224">
        <v>0</v>
      </c>
      <c r="V224">
        <v>28</v>
      </c>
      <c r="W224">
        <v>0</v>
      </c>
      <c r="X224">
        <v>0</v>
      </c>
    </row>
    <row r="225" spans="1:24" x14ac:dyDescent="0.3">
      <c r="A225" s="161"/>
      <c r="B225" s="3" t="s">
        <v>1540</v>
      </c>
      <c r="C225" t="s">
        <v>1541</v>
      </c>
      <c r="D225">
        <v>47</v>
      </c>
      <c r="E225" t="s">
        <v>678</v>
      </c>
      <c r="F225" s="3" t="s">
        <v>1589</v>
      </c>
      <c r="G225" t="s">
        <v>1590</v>
      </c>
      <c r="H225">
        <v>202</v>
      </c>
      <c r="I225" t="s">
        <v>650</v>
      </c>
      <c r="J225" t="s">
        <v>616</v>
      </c>
      <c r="K225">
        <v>8</v>
      </c>
      <c r="L225" t="s">
        <v>786</v>
      </c>
      <c r="M225" s="3" t="s">
        <v>1544</v>
      </c>
      <c r="N225" t="s">
        <v>1586</v>
      </c>
      <c r="O225" t="s">
        <v>422</v>
      </c>
      <c r="P225">
        <v>0</v>
      </c>
      <c r="Q225">
        <v>0</v>
      </c>
      <c r="R225">
        <v>0</v>
      </c>
      <c r="S225">
        <v>0</v>
      </c>
      <c r="T225">
        <v>0</v>
      </c>
      <c r="U225">
        <v>0</v>
      </c>
      <c r="V225">
        <v>0</v>
      </c>
      <c r="W225">
        <v>0</v>
      </c>
      <c r="X225">
        <v>0</v>
      </c>
    </row>
    <row r="226" spans="1:24" x14ac:dyDescent="0.3">
      <c r="A226" s="161"/>
      <c r="B226" s="3" t="s">
        <v>1591</v>
      </c>
      <c r="C226" t="s">
        <v>1592</v>
      </c>
      <c r="D226">
        <v>61</v>
      </c>
      <c r="E226" t="s">
        <v>688</v>
      </c>
      <c r="F226" s="3" t="s">
        <v>1593</v>
      </c>
      <c r="G226" t="s">
        <v>1594</v>
      </c>
      <c r="H226">
        <v>202</v>
      </c>
      <c r="I226" t="s">
        <v>650</v>
      </c>
      <c r="J226" t="s">
        <v>616</v>
      </c>
      <c r="K226">
        <v>8</v>
      </c>
      <c r="L226" t="s">
        <v>786</v>
      </c>
      <c r="M226" s="3" t="s">
        <v>1544</v>
      </c>
      <c r="N226" t="s">
        <v>1586</v>
      </c>
      <c r="O226" t="s">
        <v>422</v>
      </c>
      <c r="P226">
        <v>0</v>
      </c>
      <c r="Q226">
        <v>0</v>
      </c>
      <c r="R226">
        <v>0</v>
      </c>
      <c r="S226">
        <v>0</v>
      </c>
      <c r="T226">
        <v>0</v>
      </c>
      <c r="U226">
        <v>0</v>
      </c>
      <c r="V226">
        <v>0</v>
      </c>
      <c r="W226">
        <v>0</v>
      </c>
      <c r="X226">
        <v>0</v>
      </c>
    </row>
    <row r="227" spans="1:24" x14ac:dyDescent="0.3">
      <c r="A227" s="162"/>
      <c r="B227" s="3" t="s">
        <v>73</v>
      </c>
      <c r="C227" t="s">
        <v>74</v>
      </c>
      <c r="D227">
        <v>14</v>
      </c>
      <c r="E227" t="s">
        <v>967</v>
      </c>
      <c r="F227" s="3" t="s">
        <v>71</v>
      </c>
      <c r="G227" t="s">
        <v>72</v>
      </c>
      <c r="H227">
        <v>500</v>
      </c>
      <c r="I227" t="s">
        <v>210</v>
      </c>
      <c r="J227" t="s">
        <v>629</v>
      </c>
      <c r="K227">
        <v>41</v>
      </c>
      <c r="L227" t="s">
        <v>660</v>
      </c>
      <c r="M227" s="3" t="s">
        <v>1544</v>
      </c>
      <c r="N227" t="s">
        <v>1586</v>
      </c>
      <c r="O227" t="s">
        <v>422</v>
      </c>
      <c r="P227">
        <v>222</v>
      </c>
      <c r="Q227">
        <v>10</v>
      </c>
      <c r="R227">
        <v>0</v>
      </c>
      <c r="S227">
        <v>0</v>
      </c>
      <c r="T227">
        <v>0</v>
      </c>
      <c r="U227">
        <v>0</v>
      </c>
      <c r="V227">
        <v>0</v>
      </c>
      <c r="W227">
        <v>0</v>
      </c>
      <c r="X227">
        <v>0</v>
      </c>
    </row>
    <row r="228" spans="1:24" x14ac:dyDescent="0.3">
      <c r="A228" s="162"/>
      <c r="B228" s="3" t="s">
        <v>1595</v>
      </c>
      <c r="C228" t="s">
        <v>1596</v>
      </c>
      <c r="D228">
        <v>60</v>
      </c>
      <c r="E228" t="s">
        <v>641</v>
      </c>
      <c r="F228" s="3" t="s">
        <v>1597</v>
      </c>
      <c r="G228" t="s">
        <v>1598</v>
      </c>
      <c r="H228">
        <v>209</v>
      </c>
      <c r="I228" t="s">
        <v>726</v>
      </c>
      <c r="J228" t="s">
        <v>616</v>
      </c>
      <c r="K228">
        <v>99</v>
      </c>
      <c r="L228" t="s">
        <v>727</v>
      </c>
      <c r="M228" s="3" t="s">
        <v>1544</v>
      </c>
      <c r="N228" t="s">
        <v>1586</v>
      </c>
      <c r="O228" t="s">
        <v>422</v>
      </c>
      <c r="P228">
        <v>0</v>
      </c>
      <c r="Q228">
        <v>0</v>
      </c>
      <c r="R228">
        <v>0</v>
      </c>
      <c r="S228">
        <v>0</v>
      </c>
      <c r="T228">
        <v>0</v>
      </c>
      <c r="U228">
        <v>0</v>
      </c>
      <c r="V228">
        <v>0</v>
      </c>
      <c r="W228">
        <v>0</v>
      </c>
      <c r="X228">
        <v>0</v>
      </c>
    </row>
    <row r="229" spans="1:24" x14ac:dyDescent="0.3">
      <c r="A229" s="161"/>
      <c r="B229" s="3" t="s">
        <v>1595</v>
      </c>
      <c r="C229" t="s">
        <v>1596</v>
      </c>
      <c r="D229">
        <v>60</v>
      </c>
      <c r="E229" t="s">
        <v>641</v>
      </c>
      <c r="F229" s="3" t="s">
        <v>1599</v>
      </c>
      <c r="G229" t="s">
        <v>1600</v>
      </c>
      <c r="H229">
        <v>209</v>
      </c>
      <c r="I229" t="s">
        <v>726</v>
      </c>
      <c r="J229" t="s">
        <v>616</v>
      </c>
      <c r="K229">
        <v>99</v>
      </c>
      <c r="L229" t="s">
        <v>727</v>
      </c>
      <c r="M229" s="3" t="s">
        <v>1544</v>
      </c>
      <c r="N229" t="s">
        <v>1586</v>
      </c>
      <c r="O229" t="s">
        <v>422</v>
      </c>
      <c r="P229">
        <v>0</v>
      </c>
      <c r="Q229">
        <v>0</v>
      </c>
      <c r="R229">
        <v>0</v>
      </c>
      <c r="S229">
        <v>0</v>
      </c>
      <c r="T229">
        <v>0</v>
      </c>
      <c r="U229">
        <v>0</v>
      </c>
      <c r="V229">
        <v>0</v>
      </c>
      <c r="W229">
        <v>0</v>
      </c>
      <c r="X229">
        <v>0</v>
      </c>
    </row>
    <row r="230" spans="1:24" x14ac:dyDescent="0.3">
      <c r="A230" s="160"/>
      <c r="B230" s="3" t="s">
        <v>164</v>
      </c>
      <c r="C230" t="s">
        <v>165</v>
      </c>
      <c r="D230">
        <v>60</v>
      </c>
      <c r="E230" t="s">
        <v>641</v>
      </c>
      <c r="F230" s="3" t="s">
        <v>1601</v>
      </c>
      <c r="G230" t="s">
        <v>1285</v>
      </c>
      <c r="H230">
        <v>500</v>
      </c>
      <c r="I230" t="s">
        <v>210</v>
      </c>
      <c r="J230" t="s">
        <v>616</v>
      </c>
      <c r="K230">
        <v>47</v>
      </c>
      <c r="L230" t="s">
        <v>630</v>
      </c>
      <c r="M230" s="3" t="s">
        <v>1544</v>
      </c>
      <c r="N230" t="s">
        <v>1586</v>
      </c>
      <c r="O230" t="s">
        <v>422</v>
      </c>
      <c r="P230">
        <v>138</v>
      </c>
      <c r="Q230">
        <v>0</v>
      </c>
      <c r="R230">
        <v>0</v>
      </c>
      <c r="S230">
        <v>0</v>
      </c>
      <c r="T230">
        <v>0</v>
      </c>
      <c r="U230">
        <v>0</v>
      </c>
      <c r="V230">
        <v>0</v>
      </c>
      <c r="W230">
        <v>0</v>
      </c>
      <c r="X230">
        <v>0</v>
      </c>
    </row>
    <row r="231" spans="1:24" x14ac:dyDescent="0.3">
      <c r="A231" s="162"/>
      <c r="B231" s="3" t="s">
        <v>1564</v>
      </c>
      <c r="C231" t="s">
        <v>1565</v>
      </c>
      <c r="D231">
        <v>8</v>
      </c>
      <c r="E231" t="s">
        <v>1549</v>
      </c>
      <c r="F231" s="3" t="s">
        <v>1602</v>
      </c>
      <c r="G231" t="s">
        <v>1603</v>
      </c>
      <c r="H231">
        <v>202</v>
      </c>
      <c r="I231" t="s">
        <v>650</v>
      </c>
      <c r="J231" t="s">
        <v>629</v>
      </c>
      <c r="K231">
        <v>8</v>
      </c>
      <c r="L231" t="s">
        <v>786</v>
      </c>
      <c r="M231" s="3" t="s">
        <v>1544</v>
      </c>
      <c r="N231" t="s">
        <v>1604</v>
      </c>
      <c r="O231" t="s">
        <v>1605</v>
      </c>
      <c r="P231">
        <v>0</v>
      </c>
      <c r="Q231">
        <v>0</v>
      </c>
      <c r="R231">
        <v>0</v>
      </c>
      <c r="S231">
        <v>0</v>
      </c>
      <c r="T231">
        <v>0</v>
      </c>
      <c r="U231">
        <v>0</v>
      </c>
      <c r="V231">
        <v>0</v>
      </c>
      <c r="W231">
        <v>0</v>
      </c>
      <c r="X231">
        <v>0</v>
      </c>
    </row>
    <row r="232" spans="1:24" x14ac:dyDescent="0.3">
      <c r="A232" s="162"/>
      <c r="B232" s="3" t="s">
        <v>1540</v>
      </c>
      <c r="C232" t="s">
        <v>1541</v>
      </c>
      <c r="D232">
        <v>47</v>
      </c>
      <c r="E232" t="s">
        <v>678</v>
      </c>
      <c r="F232" s="3" t="s">
        <v>1606</v>
      </c>
      <c r="G232" t="s">
        <v>1607</v>
      </c>
      <c r="H232">
        <v>354</v>
      </c>
      <c r="I232" t="s">
        <v>615</v>
      </c>
      <c r="J232" t="s">
        <v>616</v>
      </c>
      <c r="K232">
        <v>54</v>
      </c>
      <c r="L232" t="s">
        <v>617</v>
      </c>
      <c r="M232" s="3" t="s">
        <v>1544</v>
      </c>
      <c r="N232" t="s">
        <v>1608</v>
      </c>
      <c r="O232" t="s">
        <v>1609</v>
      </c>
      <c r="P232">
        <v>0</v>
      </c>
      <c r="Q232">
        <v>0</v>
      </c>
      <c r="R232">
        <v>0</v>
      </c>
      <c r="S232">
        <v>0</v>
      </c>
      <c r="T232">
        <v>0</v>
      </c>
      <c r="U232">
        <v>0</v>
      </c>
      <c r="V232">
        <v>22</v>
      </c>
      <c r="W232">
        <v>0</v>
      </c>
      <c r="X232">
        <v>0</v>
      </c>
    </row>
    <row r="233" spans="1:24" x14ac:dyDescent="0.3">
      <c r="A233" s="162"/>
      <c r="B233" s="3" t="s">
        <v>1610</v>
      </c>
      <c r="C233" t="s">
        <v>1611</v>
      </c>
      <c r="D233">
        <v>60</v>
      </c>
      <c r="E233" t="s">
        <v>641</v>
      </c>
      <c r="F233" s="3" t="s">
        <v>1612</v>
      </c>
      <c r="G233" t="s">
        <v>1613</v>
      </c>
      <c r="H233">
        <v>500</v>
      </c>
      <c r="I233" t="s">
        <v>210</v>
      </c>
      <c r="J233" t="s">
        <v>616</v>
      </c>
      <c r="K233">
        <v>45</v>
      </c>
      <c r="L233" t="s">
        <v>685</v>
      </c>
      <c r="M233" s="3" t="s">
        <v>1544</v>
      </c>
      <c r="N233" t="s">
        <v>1608</v>
      </c>
      <c r="O233" t="s">
        <v>1609</v>
      </c>
      <c r="P233">
        <v>80</v>
      </c>
      <c r="Q233">
        <v>0</v>
      </c>
      <c r="R233">
        <v>0</v>
      </c>
      <c r="S233">
        <v>0</v>
      </c>
      <c r="T233">
        <v>0</v>
      </c>
      <c r="U233">
        <v>0</v>
      </c>
      <c r="V233">
        <v>0</v>
      </c>
      <c r="W233">
        <v>0</v>
      </c>
      <c r="X233">
        <v>0</v>
      </c>
    </row>
    <row r="234" spans="1:24" x14ac:dyDescent="0.3">
      <c r="A234" s="162"/>
      <c r="B234" s="3" t="s">
        <v>1614</v>
      </c>
      <c r="C234" t="s">
        <v>1615</v>
      </c>
      <c r="D234">
        <v>14</v>
      </c>
      <c r="E234" t="s">
        <v>967</v>
      </c>
      <c r="F234" s="3" t="s">
        <v>1616</v>
      </c>
      <c r="G234" t="s">
        <v>1617</v>
      </c>
      <c r="H234">
        <v>500</v>
      </c>
      <c r="I234" t="s">
        <v>210</v>
      </c>
      <c r="J234" t="s">
        <v>629</v>
      </c>
      <c r="K234">
        <v>41</v>
      </c>
      <c r="L234" t="s">
        <v>660</v>
      </c>
      <c r="M234" s="3" t="s">
        <v>1544</v>
      </c>
      <c r="N234" t="s">
        <v>1608</v>
      </c>
      <c r="O234" t="s">
        <v>1609</v>
      </c>
      <c r="P234">
        <v>96</v>
      </c>
      <c r="Q234">
        <v>6</v>
      </c>
      <c r="R234">
        <v>0</v>
      </c>
      <c r="S234">
        <v>0</v>
      </c>
      <c r="T234">
        <v>0</v>
      </c>
      <c r="U234">
        <v>0</v>
      </c>
      <c r="V234">
        <v>0</v>
      </c>
      <c r="W234">
        <v>0</v>
      </c>
      <c r="X234">
        <v>0</v>
      </c>
    </row>
    <row r="235" spans="1:24" x14ac:dyDescent="0.3">
      <c r="A235" s="160"/>
      <c r="B235" s="3" t="s">
        <v>1618</v>
      </c>
      <c r="C235" t="s">
        <v>1619</v>
      </c>
      <c r="D235">
        <v>73</v>
      </c>
      <c r="E235" t="s">
        <v>1099</v>
      </c>
      <c r="F235" s="3" t="s">
        <v>1620</v>
      </c>
      <c r="G235" t="s">
        <v>1621</v>
      </c>
      <c r="H235">
        <v>500</v>
      </c>
      <c r="I235" t="s">
        <v>210</v>
      </c>
      <c r="J235" t="s">
        <v>616</v>
      </c>
      <c r="K235">
        <v>47</v>
      </c>
      <c r="L235" t="s">
        <v>630</v>
      </c>
      <c r="M235" s="3" t="s">
        <v>1544</v>
      </c>
      <c r="N235" t="s">
        <v>1608</v>
      </c>
      <c r="O235" t="s">
        <v>1609</v>
      </c>
      <c r="P235">
        <v>123</v>
      </c>
      <c r="Q235">
        <v>0</v>
      </c>
      <c r="R235">
        <v>0</v>
      </c>
      <c r="S235">
        <v>2</v>
      </c>
      <c r="T235">
        <v>0</v>
      </c>
      <c r="U235">
        <v>0</v>
      </c>
      <c r="V235">
        <v>0</v>
      </c>
      <c r="W235">
        <v>0</v>
      </c>
      <c r="X235">
        <v>0</v>
      </c>
    </row>
    <row r="236" spans="1:24" x14ac:dyDescent="0.3">
      <c r="A236" s="161"/>
      <c r="B236" s="3" t="s">
        <v>1622</v>
      </c>
      <c r="C236" t="s">
        <v>1623</v>
      </c>
      <c r="D236">
        <v>21</v>
      </c>
      <c r="E236" t="s">
        <v>612</v>
      </c>
      <c r="F236" s="3" t="s">
        <v>1624</v>
      </c>
      <c r="G236" t="s">
        <v>1625</v>
      </c>
      <c r="H236">
        <v>502</v>
      </c>
      <c r="I236" t="s">
        <v>1021</v>
      </c>
      <c r="J236" t="s">
        <v>616</v>
      </c>
      <c r="K236">
        <v>45</v>
      </c>
      <c r="L236" t="s">
        <v>685</v>
      </c>
      <c r="M236" s="3" t="s">
        <v>1544</v>
      </c>
      <c r="N236" t="s">
        <v>1626</v>
      </c>
      <c r="O236" t="s">
        <v>1627</v>
      </c>
      <c r="P236">
        <v>0</v>
      </c>
      <c r="Q236">
        <v>0</v>
      </c>
      <c r="R236">
        <v>0</v>
      </c>
      <c r="S236">
        <v>0</v>
      </c>
      <c r="T236">
        <v>0</v>
      </c>
      <c r="U236">
        <v>0</v>
      </c>
      <c r="V236">
        <v>0</v>
      </c>
      <c r="W236">
        <v>0</v>
      </c>
      <c r="X236">
        <v>0</v>
      </c>
    </row>
    <row r="237" spans="1:24" x14ac:dyDescent="0.3">
      <c r="A237" s="162"/>
      <c r="B237" s="3" t="s">
        <v>1622</v>
      </c>
      <c r="C237" t="s">
        <v>1623</v>
      </c>
      <c r="D237">
        <v>21</v>
      </c>
      <c r="E237" t="s">
        <v>612</v>
      </c>
      <c r="F237" s="3" t="s">
        <v>1628</v>
      </c>
      <c r="G237" t="s">
        <v>1629</v>
      </c>
      <c r="H237">
        <v>500</v>
      </c>
      <c r="I237" t="s">
        <v>210</v>
      </c>
      <c r="J237" t="s">
        <v>616</v>
      </c>
      <c r="K237">
        <v>45</v>
      </c>
      <c r="L237" t="s">
        <v>685</v>
      </c>
      <c r="M237" s="3" t="s">
        <v>1544</v>
      </c>
      <c r="N237" t="s">
        <v>1626</v>
      </c>
      <c r="O237" t="s">
        <v>1627</v>
      </c>
      <c r="P237">
        <v>60</v>
      </c>
      <c r="Q237">
        <v>0</v>
      </c>
      <c r="R237">
        <v>0</v>
      </c>
      <c r="S237">
        <v>0</v>
      </c>
      <c r="T237">
        <v>0</v>
      </c>
      <c r="U237">
        <v>0</v>
      </c>
      <c r="V237">
        <v>0</v>
      </c>
      <c r="W237">
        <v>0</v>
      </c>
      <c r="X237">
        <v>0</v>
      </c>
    </row>
    <row r="238" spans="1:24" x14ac:dyDescent="0.3">
      <c r="A238" s="162"/>
      <c r="B238" s="3" t="s">
        <v>1630</v>
      </c>
      <c r="C238" t="s">
        <v>1631</v>
      </c>
      <c r="D238">
        <v>14</v>
      </c>
      <c r="E238" t="s">
        <v>967</v>
      </c>
      <c r="F238" s="3" t="s">
        <v>1632</v>
      </c>
      <c r="G238" t="s">
        <v>1633</v>
      </c>
      <c r="H238">
        <v>500</v>
      </c>
      <c r="I238" t="s">
        <v>210</v>
      </c>
      <c r="J238" t="s">
        <v>629</v>
      </c>
      <c r="K238">
        <v>41</v>
      </c>
      <c r="L238" t="s">
        <v>660</v>
      </c>
      <c r="M238" s="3" t="s">
        <v>1544</v>
      </c>
      <c r="N238" t="s">
        <v>1634</v>
      </c>
      <c r="O238" t="s">
        <v>1635</v>
      </c>
      <c r="P238">
        <v>145</v>
      </c>
      <c r="Q238">
        <v>6</v>
      </c>
      <c r="R238">
        <v>0</v>
      </c>
      <c r="S238">
        <v>0</v>
      </c>
      <c r="T238">
        <v>0</v>
      </c>
      <c r="U238">
        <v>0</v>
      </c>
      <c r="V238">
        <v>0</v>
      </c>
      <c r="W238">
        <v>0</v>
      </c>
      <c r="X238">
        <v>0</v>
      </c>
    </row>
    <row r="239" spans="1:24" x14ac:dyDescent="0.3">
      <c r="A239" s="162"/>
      <c r="B239" s="3" t="s">
        <v>1636</v>
      </c>
      <c r="C239" t="s">
        <v>1637</v>
      </c>
      <c r="D239">
        <v>17</v>
      </c>
      <c r="E239" t="s">
        <v>712</v>
      </c>
      <c r="F239" s="3" t="s">
        <v>1638</v>
      </c>
      <c r="G239" t="s">
        <v>1639</v>
      </c>
      <c r="H239">
        <v>500</v>
      </c>
      <c r="I239" t="s">
        <v>210</v>
      </c>
      <c r="J239" t="s">
        <v>629</v>
      </c>
      <c r="K239">
        <v>45</v>
      </c>
      <c r="L239" t="s">
        <v>685</v>
      </c>
      <c r="M239" s="3" t="s">
        <v>1544</v>
      </c>
      <c r="N239" t="s">
        <v>1640</v>
      </c>
      <c r="O239" t="s">
        <v>1641</v>
      </c>
      <c r="P239">
        <v>66</v>
      </c>
      <c r="Q239">
        <v>0</v>
      </c>
      <c r="R239">
        <v>0</v>
      </c>
      <c r="S239">
        <v>1</v>
      </c>
      <c r="T239">
        <v>0</v>
      </c>
      <c r="U239">
        <v>0</v>
      </c>
      <c r="V239">
        <v>0</v>
      </c>
      <c r="W239">
        <v>0</v>
      </c>
      <c r="X239">
        <v>0</v>
      </c>
    </row>
    <row r="240" spans="1:24" x14ac:dyDescent="0.3">
      <c r="A240" s="162"/>
      <c r="B240" s="3" t="s">
        <v>1540</v>
      </c>
      <c r="C240" t="s">
        <v>1541</v>
      </c>
      <c r="D240">
        <v>47</v>
      </c>
      <c r="E240" t="s">
        <v>678</v>
      </c>
      <c r="F240" s="3" t="s">
        <v>1642</v>
      </c>
      <c r="G240" t="s">
        <v>1643</v>
      </c>
      <c r="H240">
        <v>354</v>
      </c>
      <c r="I240" t="s">
        <v>615</v>
      </c>
      <c r="J240" t="s">
        <v>616</v>
      </c>
      <c r="K240">
        <v>54</v>
      </c>
      <c r="L240" t="s">
        <v>617</v>
      </c>
      <c r="M240" s="3" t="s">
        <v>1544</v>
      </c>
      <c r="N240" t="s">
        <v>1644</v>
      </c>
      <c r="O240" t="s">
        <v>1645</v>
      </c>
      <c r="P240">
        <v>0</v>
      </c>
      <c r="Q240">
        <v>0</v>
      </c>
      <c r="R240">
        <v>0</v>
      </c>
      <c r="S240">
        <v>0</v>
      </c>
      <c r="T240">
        <v>0</v>
      </c>
      <c r="U240">
        <v>0</v>
      </c>
      <c r="V240">
        <v>23</v>
      </c>
      <c r="W240">
        <v>5</v>
      </c>
      <c r="X240">
        <v>0</v>
      </c>
    </row>
    <row r="241" spans="1:24" x14ac:dyDescent="0.3">
      <c r="A241" s="161"/>
      <c r="B241" s="3" t="s">
        <v>1646</v>
      </c>
      <c r="C241" t="s">
        <v>1647</v>
      </c>
      <c r="D241">
        <v>72</v>
      </c>
      <c r="E241" t="s">
        <v>633</v>
      </c>
      <c r="F241" s="3" t="s">
        <v>1648</v>
      </c>
      <c r="G241" t="s">
        <v>1649</v>
      </c>
      <c r="H241">
        <v>502</v>
      </c>
      <c r="I241" t="s">
        <v>1021</v>
      </c>
      <c r="J241" t="s">
        <v>616</v>
      </c>
      <c r="K241">
        <v>8</v>
      </c>
      <c r="L241" t="s">
        <v>786</v>
      </c>
      <c r="M241" s="3" t="s">
        <v>1544</v>
      </c>
      <c r="N241" t="s">
        <v>1644</v>
      </c>
      <c r="O241" t="s">
        <v>1645</v>
      </c>
      <c r="P241">
        <v>0</v>
      </c>
      <c r="Q241">
        <v>0</v>
      </c>
      <c r="R241">
        <v>0</v>
      </c>
      <c r="S241">
        <v>0</v>
      </c>
      <c r="T241">
        <v>0</v>
      </c>
      <c r="U241">
        <v>0</v>
      </c>
      <c r="V241">
        <v>0</v>
      </c>
      <c r="W241">
        <v>0</v>
      </c>
      <c r="X241">
        <v>0</v>
      </c>
    </row>
    <row r="242" spans="1:24" x14ac:dyDescent="0.3">
      <c r="A242" s="161"/>
      <c r="B242" s="3" t="s">
        <v>1650</v>
      </c>
      <c r="C242" t="s">
        <v>1651</v>
      </c>
      <c r="D242">
        <v>13</v>
      </c>
      <c r="E242" t="s">
        <v>699</v>
      </c>
      <c r="F242" s="3" t="s">
        <v>1652</v>
      </c>
      <c r="G242" t="s">
        <v>1653</v>
      </c>
      <c r="H242">
        <v>500</v>
      </c>
      <c r="I242" t="s">
        <v>210</v>
      </c>
      <c r="J242" t="s">
        <v>629</v>
      </c>
      <c r="K242">
        <v>41</v>
      </c>
      <c r="L242" t="s">
        <v>660</v>
      </c>
      <c r="M242" s="3" t="s">
        <v>1544</v>
      </c>
      <c r="N242" t="s">
        <v>1644</v>
      </c>
      <c r="O242" t="s">
        <v>1645</v>
      </c>
      <c r="P242">
        <v>99</v>
      </c>
      <c r="Q242">
        <v>0</v>
      </c>
      <c r="R242">
        <v>0</v>
      </c>
      <c r="S242">
        <v>0</v>
      </c>
      <c r="T242">
        <v>0</v>
      </c>
      <c r="U242">
        <v>0</v>
      </c>
      <c r="V242">
        <v>0</v>
      </c>
      <c r="W242">
        <v>0</v>
      </c>
      <c r="X242">
        <v>0</v>
      </c>
    </row>
    <row r="243" spans="1:24" x14ac:dyDescent="0.3">
      <c r="A243" s="162"/>
      <c r="B243" s="3" t="s">
        <v>1654</v>
      </c>
      <c r="C243" t="s">
        <v>1655</v>
      </c>
      <c r="D243">
        <v>21</v>
      </c>
      <c r="E243" t="s">
        <v>612</v>
      </c>
      <c r="F243" s="3" t="s">
        <v>1656</v>
      </c>
      <c r="G243" t="s">
        <v>1657</v>
      </c>
      <c r="H243">
        <v>500</v>
      </c>
      <c r="I243" t="s">
        <v>210</v>
      </c>
      <c r="J243" t="s">
        <v>616</v>
      </c>
      <c r="K243">
        <v>45</v>
      </c>
      <c r="L243" t="s">
        <v>685</v>
      </c>
      <c r="M243" s="3" t="s">
        <v>1544</v>
      </c>
      <c r="N243" t="s">
        <v>1658</v>
      </c>
      <c r="O243" t="s">
        <v>1659</v>
      </c>
      <c r="P243">
        <v>64</v>
      </c>
      <c r="Q243">
        <v>0</v>
      </c>
      <c r="R243">
        <v>0</v>
      </c>
      <c r="S243">
        <v>0</v>
      </c>
      <c r="T243">
        <v>0</v>
      </c>
      <c r="U243">
        <v>0</v>
      </c>
      <c r="V243">
        <v>0</v>
      </c>
      <c r="W243">
        <v>0</v>
      </c>
      <c r="X243">
        <v>0</v>
      </c>
    </row>
    <row r="244" spans="1:24" x14ac:dyDescent="0.3">
      <c r="A244" s="162"/>
      <c r="B244" s="3" t="s">
        <v>1660</v>
      </c>
      <c r="C244" t="s">
        <v>1661</v>
      </c>
      <c r="D244">
        <v>17</v>
      </c>
      <c r="E244" t="s">
        <v>712</v>
      </c>
      <c r="F244" s="3" t="s">
        <v>1662</v>
      </c>
      <c r="G244" t="s">
        <v>1663</v>
      </c>
      <c r="H244">
        <v>202</v>
      </c>
      <c r="I244" t="s">
        <v>650</v>
      </c>
      <c r="J244" t="s">
        <v>616</v>
      </c>
      <c r="K244">
        <v>8</v>
      </c>
      <c r="L244" t="s">
        <v>786</v>
      </c>
      <c r="M244" s="3" t="s">
        <v>1544</v>
      </c>
      <c r="N244" t="s">
        <v>1664</v>
      </c>
      <c r="O244" t="s">
        <v>1665</v>
      </c>
      <c r="P244">
        <v>0</v>
      </c>
      <c r="Q244">
        <v>0</v>
      </c>
      <c r="R244">
        <v>0</v>
      </c>
      <c r="S244">
        <v>0</v>
      </c>
      <c r="T244">
        <v>0</v>
      </c>
      <c r="U244">
        <v>0</v>
      </c>
      <c r="V244">
        <v>0</v>
      </c>
      <c r="W244">
        <v>0</v>
      </c>
      <c r="X244">
        <v>0</v>
      </c>
    </row>
    <row r="245" spans="1:24" x14ac:dyDescent="0.3">
      <c r="A245" s="161"/>
      <c r="B245" s="3" t="s">
        <v>1660</v>
      </c>
      <c r="C245" t="s">
        <v>1661</v>
      </c>
      <c r="D245">
        <v>17</v>
      </c>
      <c r="E245" t="s">
        <v>712</v>
      </c>
      <c r="F245" s="3" t="s">
        <v>1666</v>
      </c>
      <c r="G245" t="s">
        <v>1285</v>
      </c>
      <c r="H245">
        <v>500</v>
      </c>
      <c r="I245" t="s">
        <v>210</v>
      </c>
      <c r="J245" t="s">
        <v>616</v>
      </c>
      <c r="K245">
        <v>45</v>
      </c>
      <c r="L245" t="s">
        <v>685</v>
      </c>
      <c r="M245" s="3" t="s">
        <v>1544</v>
      </c>
      <c r="N245" t="s">
        <v>1664</v>
      </c>
      <c r="O245" t="s">
        <v>1665</v>
      </c>
      <c r="P245">
        <v>63</v>
      </c>
      <c r="Q245">
        <v>0</v>
      </c>
      <c r="R245">
        <v>0</v>
      </c>
      <c r="S245">
        <v>0</v>
      </c>
      <c r="T245">
        <v>0</v>
      </c>
      <c r="U245">
        <v>0</v>
      </c>
      <c r="V245">
        <v>0</v>
      </c>
      <c r="W245">
        <v>0</v>
      </c>
      <c r="X245">
        <v>0</v>
      </c>
    </row>
    <row r="246" spans="1:24" x14ac:dyDescent="0.3">
      <c r="A246" s="160"/>
      <c r="B246" s="3" t="s">
        <v>1667</v>
      </c>
      <c r="C246" t="s">
        <v>1668</v>
      </c>
      <c r="D246">
        <v>47</v>
      </c>
      <c r="E246" t="s">
        <v>678</v>
      </c>
      <c r="F246" s="3" t="s">
        <v>1669</v>
      </c>
      <c r="G246" t="s">
        <v>1670</v>
      </c>
      <c r="H246">
        <v>500</v>
      </c>
      <c r="I246" t="s">
        <v>210</v>
      </c>
      <c r="J246" t="s">
        <v>616</v>
      </c>
      <c r="K246">
        <v>45</v>
      </c>
      <c r="L246" t="s">
        <v>685</v>
      </c>
      <c r="M246" s="3" t="s">
        <v>1544</v>
      </c>
      <c r="N246" t="s">
        <v>1671</v>
      </c>
      <c r="O246" t="s">
        <v>1672</v>
      </c>
      <c r="P246">
        <v>80</v>
      </c>
      <c r="Q246">
        <v>0</v>
      </c>
      <c r="R246">
        <v>0</v>
      </c>
      <c r="S246">
        <v>2</v>
      </c>
      <c r="T246">
        <v>0</v>
      </c>
      <c r="U246">
        <v>0</v>
      </c>
      <c r="V246">
        <v>0</v>
      </c>
      <c r="W246">
        <v>0</v>
      </c>
      <c r="X246">
        <v>0</v>
      </c>
    </row>
    <row r="247" spans="1:24" x14ac:dyDescent="0.3">
      <c r="A247" s="161"/>
      <c r="B247" s="3" t="s">
        <v>1540</v>
      </c>
      <c r="C247" t="s">
        <v>1541</v>
      </c>
      <c r="D247">
        <v>47</v>
      </c>
      <c r="E247" t="s">
        <v>678</v>
      </c>
      <c r="F247" s="3" t="s">
        <v>1673</v>
      </c>
      <c r="G247" t="s">
        <v>1674</v>
      </c>
      <c r="H247">
        <v>354</v>
      </c>
      <c r="I247" t="s">
        <v>615</v>
      </c>
      <c r="J247" t="s">
        <v>616</v>
      </c>
      <c r="K247">
        <v>54</v>
      </c>
      <c r="L247" t="s">
        <v>617</v>
      </c>
      <c r="M247" s="3" t="s">
        <v>1544</v>
      </c>
      <c r="N247" t="s">
        <v>1675</v>
      </c>
      <c r="O247" t="s">
        <v>1676</v>
      </c>
      <c r="P247">
        <v>0</v>
      </c>
      <c r="Q247">
        <v>0</v>
      </c>
      <c r="R247">
        <v>0</v>
      </c>
      <c r="S247">
        <v>0</v>
      </c>
      <c r="T247">
        <v>0</v>
      </c>
      <c r="U247">
        <v>0</v>
      </c>
      <c r="V247">
        <v>31</v>
      </c>
      <c r="W247">
        <v>0</v>
      </c>
      <c r="X247">
        <v>0</v>
      </c>
    </row>
    <row r="248" spans="1:24" x14ac:dyDescent="0.3">
      <c r="A248" s="162"/>
      <c r="B248" s="3" t="s">
        <v>1564</v>
      </c>
      <c r="C248" t="s">
        <v>1565</v>
      </c>
      <c r="D248">
        <v>8</v>
      </c>
      <c r="E248" t="s">
        <v>1549</v>
      </c>
      <c r="F248" s="3" t="s">
        <v>1677</v>
      </c>
      <c r="G248" t="s">
        <v>1678</v>
      </c>
      <c r="H248">
        <v>500</v>
      </c>
      <c r="I248" t="s">
        <v>210</v>
      </c>
      <c r="J248" t="s">
        <v>629</v>
      </c>
      <c r="K248">
        <v>45</v>
      </c>
      <c r="L248" t="s">
        <v>685</v>
      </c>
      <c r="M248" s="3" t="s">
        <v>1544</v>
      </c>
      <c r="N248" t="s">
        <v>1675</v>
      </c>
      <c r="O248" t="s">
        <v>1676</v>
      </c>
      <c r="P248">
        <v>92</v>
      </c>
      <c r="Q248">
        <v>0</v>
      </c>
      <c r="R248">
        <v>0</v>
      </c>
      <c r="S248">
        <v>0</v>
      </c>
      <c r="T248">
        <v>0</v>
      </c>
      <c r="U248">
        <v>0</v>
      </c>
      <c r="V248">
        <v>0</v>
      </c>
      <c r="W248">
        <v>0</v>
      </c>
      <c r="X248">
        <v>0</v>
      </c>
    </row>
    <row r="249" spans="1:24" x14ac:dyDescent="0.3">
      <c r="A249" s="162"/>
      <c r="B249" s="3" t="s">
        <v>1572</v>
      </c>
      <c r="C249" t="s">
        <v>1573</v>
      </c>
      <c r="D249">
        <v>61</v>
      </c>
      <c r="E249" t="s">
        <v>688</v>
      </c>
      <c r="F249" s="3" t="s">
        <v>1679</v>
      </c>
      <c r="G249" t="s">
        <v>1680</v>
      </c>
      <c r="H249">
        <v>202</v>
      </c>
      <c r="I249" t="s">
        <v>650</v>
      </c>
      <c r="J249" t="s">
        <v>616</v>
      </c>
      <c r="K249">
        <v>8</v>
      </c>
      <c r="L249" t="s">
        <v>786</v>
      </c>
      <c r="M249" s="3" t="s">
        <v>1544</v>
      </c>
      <c r="N249" t="s">
        <v>1675</v>
      </c>
      <c r="O249" t="s">
        <v>1676</v>
      </c>
      <c r="P249">
        <v>0</v>
      </c>
      <c r="Q249">
        <v>0</v>
      </c>
      <c r="R249">
        <v>0</v>
      </c>
      <c r="S249">
        <v>0</v>
      </c>
      <c r="T249">
        <v>0</v>
      </c>
      <c r="U249">
        <v>0</v>
      </c>
      <c r="V249">
        <v>0</v>
      </c>
      <c r="W249">
        <v>0</v>
      </c>
      <c r="X249">
        <v>0</v>
      </c>
    </row>
    <row r="250" spans="1:24" x14ac:dyDescent="0.3">
      <c r="A250" s="162"/>
      <c r="B250" s="3" t="s">
        <v>1681</v>
      </c>
      <c r="C250" t="s">
        <v>1682</v>
      </c>
      <c r="D250">
        <v>17</v>
      </c>
      <c r="E250" t="s">
        <v>712</v>
      </c>
      <c r="F250" s="3" t="s">
        <v>1683</v>
      </c>
      <c r="G250" t="s">
        <v>1684</v>
      </c>
      <c r="H250">
        <v>500</v>
      </c>
      <c r="I250" t="s">
        <v>210</v>
      </c>
      <c r="J250" t="s">
        <v>616</v>
      </c>
      <c r="K250">
        <v>45</v>
      </c>
      <c r="L250" t="s">
        <v>685</v>
      </c>
      <c r="M250" s="3" t="s">
        <v>1544</v>
      </c>
      <c r="N250" t="s">
        <v>1685</v>
      </c>
      <c r="O250" t="s">
        <v>1686</v>
      </c>
      <c r="P250">
        <v>82</v>
      </c>
      <c r="Q250">
        <v>0</v>
      </c>
      <c r="R250">
        <v>0</v>
      </c>
      <c r="S250">
        <v>0</v>
      </c>
      <c r="T250">
        <v>0</v>
      </c>
      <c r="U250">
        <v>0</v>
      </c>
      <c r="V250">
        <v>0</v>
      </c>
      <c r="W250">
        <v>0</v>
      </c>
      <c r="X250">
        <v>0</v>
      </c>
    </row>
    <row r="251" spans="1:24" x14ac:dyDescent="0.3">
      <c r="A251" s="160"/>
      <c r="B251" s="3" t="s">
        <v>1272</v>
      </c>
      <c r="C251" t="s">
        <v>1273</v>
      </c>
      <c r="D251">
        <v>73</v>
      </c>
      <c r="E251" t="s">
        <v>1099</v>
      </c>
      <c r="F251" s="3" t="s">
        <v>1687</v>
      </c>
      <c r="G251" t="s">
        <v>1688</v>
      </c>
      <c r="H251">
        <v>500</v>
      </c>
      <c r="I251" t="s">
        <v>210</v>
      </c>
      <c r="J251" t="s">
        <v>616</v>
      </c>
      <c r="K251">
        <v>47</v>
      </c>
      <c r="L251" t="s">
        <v>630</v>
      </c>
      <c r="M251" s="3" t="s">
        <v>1544</v>
      </c>
      <c r="N251" t="s">
        <v>1685</v>
      </c>
      <c r="O251" t="s">
        <v>1686</v>
      </c>
      <c r="P251">
        <v>95</v>
      </c>
      <c r="Q251">
        <v>0</v>
      </c>
      <c r="R251">
        <v>0</v>
      </c>
      <c r="S251">
        <v>0</v>
      </c>
      <c r="T251">
        <v>0</v>
      </c>
      <c r="U251">
        <v>0</v>
      </c>
      <c r="V251">
        <v>0</v>
      </c>
      <c r="W251">
        <v>0</v>
      </c>
      <c r="X251">
        <v>0</v>
      </c>
    </row>
    <row r="252" spans="1:24" x14ac:dyDescent="0.3">
      <c r="A252" s="161"/>
      <c r="B252" s="3" t="s">
        <v>1540</v>
      </c>
      <c r="C252" t="s">
        <v>1541</v>
      </c>
      <c r="D252">
        <v>47</v>
      </c>
      <c r="E252" t="s">
        <v>678</v>
      </c>
      <c r="F252" s="3" t="s">
        <v>1689</v>
      </c>
      <c r="G252" t="s">
        <v>1690</v>
      </c>
      <c r="H252">
        <v>500</v>
      </c>
      <c r="I252" t="s">
        <v>210</v>
      </c>
      <c r="J252" t="s">
        <v>616</v>
      </c>
      <c r="K252">
        <v>45</v>
      </c>
      <c r="L252" t="s">
        <v>685</v>
      </c>
      <c r="M252" s="3" t="s">
        <v>1544</v>
      </c>
      <c r="N252" t="s">
        <v>1691</v>
      </c>
      <c r="O252" t="s">
        <v>1692</v>
      </c>
      <c r="P252">
        <v>58</v>
      </c>
      <c r="Q252">
        <v>0</v>
      </c>
      <c r="R252">
        <v>0</v>
      </c>
      <c r="S252">
        <v>0</v>
      </c>
      <c r="T252">
        <v>0</v>
      </c>
      <c r="U252">
        <v>0</v>
      </c>
      <c r="V252">
        <v>0</v>
      </c>
      <c r="W252">
        <v>0</v>
      </c>
      <c r="X252">
        <v>0</v>
      </c>
    </row>
    <row r="253" spans="1:24" x14ac:dyDescent="0.3">
      <c r="A253" s="162"/>
      <c r="B253" s="3" t="s">
        <v>1630</v>
      </c>
      <c r="C253" t="s">
        <v>1631</v>
      </c>
      <c r="D253">
        <v>14</v>
      </c>
      <c r="E253" t="s">
        <v>967</v>
      </c>
      <c r="F253" s="3" t="s">
        <v>1693</v>
      </c>
      <c r="G253" t="s">
        <v>1694</v>
      </c>
      <c r="H253">
        <v>354</v>
      </c>
      <c r="I253" t="s">
        <v>615</v>
      </c>
      <c r="J253" t="s">
        <v>629</v>
      </c>
      <c r="K253">
        <v>54</v>
      </c>
      <c r="L253" t="s">
        <v>617</v>
      </c>
      <c r="M253" s="3" t="s">
        <v>1544</v>
      </c>
      <c r="N253" t="s">
        <v>1695</v>
      </c>
      <c r="O253" t="s">
        <v>1696</v>
      </c>
      <c r="P253">
        <v>0</v>
      </c>
      <c r="Q253">
        <v>0</v>
      </c>
      <c r="R253">
        <v>0</v>
      </c>
      <c r="S253">
        <v>0</v>
      </c>
      <c r="T253">
        <v>0</v>
      </c>
      <c r="U253">
        <v>0</v>
      </c>
      <c r="V253">
        <v>23</v>
      </c>
      <c r="W253">
        <v>0</v>
      </c>
      <c r="X253">
        <v>0</v>
      </c>
    </row>
    <row r="254" spans="1:24" x14ac:dyDescent="0.3">
      <c r="A254" s="161"/>
      <c r="B254" s="3" t="s">
        <v>1630</v>
      </c>
      <c r="C254" t="s">
        <v>1631</v>
      </c>
      <c r="D254">
        <v>14</v>
      </c>
      <c r="E254" t="s">
        <v>967</v>
      </c>
      <c r="F254" s="3" t="s">
        <v>1697</v>
      </c>
      <c r="G254" t="s">
        <v>1698</v>
      </c>
      <c r="H254">
        <v>500</v>
      </c>
      <c r="I254" t="s">
        <v>210</v>
      </c>
      <c r="J254" t="s">
        <v>629</v>
      </c>
      <c r="K254">
        <v>41</v>
      </c>
      <c r="L254" t="s">
        <v>660</v>
      </c>
      <c r="M254" s="3" t="s">
        <v>1544</v>
      </c>
      <c r="N254" t="s">
        <v>1695</v>
      </c>
      <c r="O254" t="s">
        <v>1696</v>
      </c>
      <c r="P254">
        <v>116</v>
      </c>
      <c r="Q254">
        <v>0</v>
      </c>
      <c r="R254">
        <v>0</v>
      </c>
      <c r="S254">
        <v>6</v>
      </c>
      <c r="T254">
        <v>0</v>
      </c>
      <c r="U254">
        <v>0</v>
      </c>
      <c r="V254">
        <v>0</v>
      </c>
      <c r="W254">
        <v>0</v>
      </c>
      <c r="X254">
        <v>0</v>
      </c>
    </row>
    <row r="255" spans="1:24" x14ac:dyDescent="0.3">
      <c r="A255" s="162"/>
      <c r="B255" s="3" t="s">
        <v>1699</v>
      </c>
      <c r="C255" t="s">
        <v>1700</v>
      </c>
      <c r="D255">
        <v>17</v>
      </c>
      <c r="E255" t="s">
        <v>712</v>
      </c>
      <c r="F255" s="3" t="s">
        <v>1701</v>
      </c>
      <c r="G255" t="s">
        <v>1702</v>
      </c>
      <c r="H255">
        <v>202</v>
      </c>
      <c r="I255" t="s">
        <v>650</v>
      </c>
      <c r="J255" t="s">
        <v>616</v>
      </c>
      <c r="K255">
        <v>8</v>
      </c>
      <c r="L255" t="s">
        <v>786</v>
      </c>
      <c r="M255" s="3" t="s">
        <v>1544</v>
      </c>
      <c r="N255" t="s">
        <v>1703</v>
      </c>
      <c r="O255" t="s">
        <v>1704</v>
      </c>
      <c r="P255">
        <v>0</v>
      </c>
      <c r="Q255">
        <v>0</v>
      </c>
      <c r="R255">
        <v>0</v>
      </c>
      <c r="S255">
        <v>0</v>
      </c>
      <c r="T255">
        <v>0</v>
      </c>
      <c r="U255">
        <v>0</v>
      </c>
      <c r="V255">
        <v>0</v>
      </c>
      <c r="W255">
        <v>0</v>
      </c>
      <c r="X255">
        <v>0</v>
      </c>
    </row>
    <row r="256" spans="1:24" x14ac:dyDescent="0.3">
      <c r="A256" s="160"/>
      <c r="B256" s="3" t="s">
        <v>1705</v>
      </c>
      <c r="C256" t="s">
        <v>1706</v>
      </c>
      <c r="D256">
        <v>63</v>
      </c>
      <c r="E256" t="s">
        <v>1305</v>
      </c>
      <c r="F256" s="3" t="s">
        <v>1707</v>
      </c>
      <c r="G256" t="s">
        <v>1708</v>
      </c>
      <c r="H256">
        <v>500</v>
      </c>
      <c r="I256" t="s">
        <v>210</v>
      </c>
      <c r="J256" t="s">
        <v>629</v>
      </c>
      <c r="K256">
        <v>45</v>
      </c>
      <c r="L256" t="s">
        <v>685</v>
      </c>
      <c r="M256" s="3" t="s">
        <v>1544</v>
      </c>
      <c r="N256" t="s">
        <v>1709</v>
      </c>
      <c r="O256" t="s">
        <v>1710</v>
      </c>
      <c r="P256">
        <v>61</v>
      </c>
      <c r="Q256">
        <v>0</v>
      </c>
      <c r="R256">
        <v>0</v>
      </c>
      <c r="S256">
        <v>0</v>
      </c>
      <c r="T256">
        <v>0</v>
      </c>
      <c r="U256">
        <v>0</v>
      </c>
      <c r="V256">
        <v>0</v>
      </c>
      <c r="W256">
        <v>0</v>
      </c>
      <c r="X256">
        <v>0</v>
      </c>
    </row>
    <row r="257" spans="1:24" x14ac:dyDescent="0.3">
      <c r="A257" s="162"/>
      <c r="B257" s="3" t="s">
        <v>1711</v>
      </c>
      <c r="C257" t="s">
        <v>1712</v>
      </c>
      <c r="D257">
        <v>17</v>
      </c>
      <c r="E257" t="s">
        <v>712</v>
      </c>
      <c r="F257" s="3" t="s">
        <v>1713</v>
      </c>
      <c r="G257" t="s">
        <v>1714</v>
      </c>
      <c r="H257">
        <v>500</v>
      </c>
      <c r="I257" t="s">
        <v>210</v>
      </c>
      <c r="J257" t="s">
        <v>629</v>
      </c>
      <c r="K257">
        <v>45</v>
      </c>
      <c r="L257" t="s">
        <v>685</v>
      </c>
      <c r="M257" s="3" t="s">
        <v>1544</v>
      </c>
      <c r="N257" t="s">
        <v>1715</v>
      </c>
      <c r="O257" t="s">
        <v>1716</v>
      </c>
      <c r="P257">
        <v>53</v>
      </c>
      <c r="Q257">
        <v>0</v>
      </c>
      <c r="R257">
        <v>0</v>
      </c>
      <c r="S257">
        <v>0</v>
      </c>
      <c r="T257">
        <v>0</v>
      </c>
      <c r="U257">
        <v>0</v>
      </c>
      <c r="V257">
        <v>0</v>
      </c>
      <c r="W257">
        <v>0</v>
      </c>
      <c r="X257">
        <v>0</v>
      </c>
    </row>
    <row r="258" spans="1:24" x14ac:dyDescent="0.3">
      <c r="A258" s="162"/>
      <c r="B258" s="3" t="s">
        <v>1540</v>
      </c>
      <c r="C258" t="s">
        <v>1541</v>
      </c>
      <c r="D258">
        <v>47</v>
      </c>
      <c r="E258" t="s">
        <v>678</v>
      </c>
      <c r="F258" s="3" t="s">
        <v>1717</v>
      </c>
      <c r="G258" t="s">
        <v>1718</v>
      </c>
      <c r="H258">
        <v>500</v>
      </c>
      <c r="I258" t="s">
        <v>210</v>
      </c>
      <c r="J258" t="s">
        <v>616</v>
      </c>
      <c r="K258">
        <v>45</v>
      </c>
      <c r="L258" t="s">
        <v>685</v>
      </c>
      <c r="M258" s="3" t="s">
        <v>1544</v>
      </c>
      <c r="N258" t="s">
        <v>1719</v>
      </c>
      <c r="O258" t="s">
        <v>1720</v>
      </c>
      <c r="P258">
        <v>55</v>
      </c>
      <c r="Q258">
        <v>0</v>
      </c>
      <c r="R258">
        <v>0</v>
      </c>
      <c r="S258">
        <v>0</v>
      </c>
      <c r="T258">
        <v>0</v>
      </c>
      <c r="U258">
        <v>0</v>
      </c>
      <c r="V258">
        <v>0</v>
      </c>
      <c r="W258">
        <v>0</v>
      </c>
      <c r="X258">
        <v>0</v>
      </c>
    </row>
    <row r="259" spans="1:24" x14ac:dyDescent="0.3">
      <c r="A259" s="162"/>
      <c r="B259" s="3" t="s">
        <v>1721</v>
      </c>
      <c r="C259" t="s">
        <v>1722</v>
      </c>
      <c r="D259">
        <v>21</v>
      </c>
      <c r="E259" t="s">
        <v>612</v>
      </c>
      <c r="F259" s="3" t="s">
        <v>1723</v>
      </c>
      <c r="G259" t="s">
        <v>1722</v>
      </c>
      <c r="H259">
        <v>500</v>
      </c>
      <c r="I259" t="s">
        <v>210</v>
      </c>
      <c r="J259" t="s">
        <v>616</v>
      </c>
      <c r="K259">
        <v>45</v>
      </c>
      <c r="L259" t="s">
        <v>685</v>
      </c>
      <c r="M259" s="3" t="s">
        <v>1544</v>
      </c>
      <c r="N259" t="s">
        <v>1724</v>
      </c>
      <c r="O259" t="s">
        <v>1725</v>
      </c>
      <c r="P259">
        <v>50</v>
      </c>
      <c r="Q259">
        <v>0</v>
      </c>
      <c r="R259">
        <v>0</v>
      </c>
      <c r="S259">
        <v>0</v>
      </c>
      <c r="T259">
        <v>0</v>
      </c>
      <c r="U259">
        <v>0</v>
      </c>
      <c r="V259">
        <v>0</v>
      </c>
      <c r="W259">
        <v>0</v>
      </c>
      <c r="X259">
        <v>0</v>
      </c>
    </row>
    <row r="260" spans="1:24" x14ac:dyDescent="0.3">
      <c r="A260" s="161"/>
      <c r="B260" s="3" t="s">
        <v>1726</v>
      </c>
      <c r="C260" t="s">
        <v>1727</v>
      </c>
      <c r="D260">
        <v>13</v>
      </c>
      <c r="E260" t="s">
        <v>699</v>
      </c>
      <c r="F260" s="3" t="s">
        <v>1728</v>
      </c>
      <c r="G260" t="s">
        <v>1729</v>
      </c>
      <c r="H260">
        <v>500</v>
      </c>
      <c r="I260" t="s">
        <v>210</v>
      </c>
      <c r="J260" t="s">
        <v>629</v>
      </c>
      <c r="K260">
        <v>41</v>
      </c>
      <c r="L260" t="s">
        <v>660</v>
      </c>
      <c r="M260" s="3" t="s">
        <v>1544</v>
      </c>
      <c r="N260" t="s">
        <v>1730</v>
      </c>
      <c r="O260" t="s">
        <v>1731</v>
      </c>
      <c r="P260">
        <v>112</v>
      </c>
      <c r="Q260">
        <v>0</v>
      </c>
      <c r="R260">
        <v>0</v>
      </c>
      <c r="S260">
        <v>0</v>
      </c>
      <c r="T260">
        <v>0</v>
      </c>
      <c r="U260">
        <v>0</v>
      </c>
      <c r="V260">
        <v>0</v>
      </c>
      <c r="W260">
        <v>0</v>
      </c>
      <c r="X260">
        <v>0</v>
      </c>
    </row>
    <row r="261" spans="1:24" x14ac:dyDescent="0.3">
      <c r="A261" s="162"/>
      <c r="B261" s="3" t="s">
        <v>1726</v>
      </c>
      <c r="C261" t="s">
        <v>1727</v>
      </c>
      <c r="D261">
        <v>13</v>
      </c>
      <c r="E261" t="s">
        <v>699</v>
      </c>
      <c r="F261" s="3" t="s">
        <v>1732</v>
      </c>
      <c r="G261" t="s">
        <v>1733</v>
      </c>
      <c r="H261">
        <v>354</v>
      </c>
      <c r="I261" t="s">
        <v>615</v>
      </c>
      <c r="J261" t="s">
        <v>629</v>
      </c>
      <c r="K261">
        <v>54</v>
      </c>
      <c r="L261" t="s">
        <v>617</v>
      </c>
      <c r="M261" s="3" t="s">
        <v>1544</v>
      </c>
      <c r="N261" t="s">
        <v>1730</v>
      </c>
      <c r="O261" t="s">
        <v>1731</v>
      </c>
      <c r="P261">
        <v>0</v>
      </c>
      <c r="Q261">
        <v>0</v>
      </c>
      <c r="R261">
        <v>0</v>
      </c>
      <c r="S261">
        <v>0</v>
      </c>
      <c r="T261">
        <v>0</v>
      </c>
      <c r="U261">
        <v>0</v>
      </c>
      <c r="V261">
        <v>42</v>
      </c>
      <c r="W261">
        <v>0</v>
      </c>
      <c r="X261">
        <v>0</v>
      </c>
    </row>
    <row r="262" spans="1:24" x14ac:dyDescent="0.3">
      <c r="A262" s="161"/>
      <c r="B262" s="3" t="s">
        <v>1734</v>
      </c>
      <c r="C262" t="s">
        <v>1735</v>
      </c>
      <c r="D262">
        <v>14</v>
      </c>
      <c r="E262" t="s">
        <v>967</v>
      </c>
      <c r="F262" s="3" t="s">
        <v>1736</v>
      </c>
      <c r="G262" t="s">
        <v>1737</v>
      </c>
      <c r="H262">
        <v>500</v>
      </c>
      <c r="I262" t="s">
        <v>210</v>
      </c>
      <c r="J262" t="s">
        <v>629</v>
      </c>
      <c r="K262">
        <v>41</v>
      </c>
      <c r="L262" t="s">
        <v>660</v>
      </c>
      <c r="M262" s="3" t="s">
        <v>1544</v>
      </c>
      <c r="N262" t="s">
        <v>1738</v>
      </c>
      <c r="O262" t="s">
        <v>1739</v>
      </c>
      <c r="P262">
        <v>168</v>
      </c>
      <c r="Q262">
        <v>6</v>
      </c>
      <c r="R262">
        <v>0</v>
      </c>
      <c r="S262">
        <v>0</v>
      </c>
      <c r="T262">
        <v>0</v>
      </c>
      <c r="U262">
        <v>0</v>
      </c>
      <c r="V262">
        <v>0</v>
      </c>
      <c r="W262">
        <v>0</v>
      </c>
      <c r="X262">
        <v>0</v>
      </c>
    </row>
    <row r="263" spans="1:24" x14ac:dyDescent="0.3">
      <c r="A263" s="160"/>
      <c r="B263" s="3" t="s">
        <v>1667</v>
      </c>
      <c r="C263" t="s">
        <v>1668</v>
      </c>
      <c r="D263">
        <v>47</v>
      </c>
      <c r="E263" t="s">
        <v>678</v>
      </c>
      <c r="F263" s="3" t="s">
        <v>1740</v>
      </c>
      <c r="G263" t="s">
        <v>1741</v>
      </c>
      <c r="H263">
        <v>202</v>
      </c>
      <c r="I263" t="s">
        <v>650</v>
      </c>
      <c r="J263" t="s">
        <v>616</v>
      </c>
      <c r="K263">
        <v>8</v>
      </c>
      <c r="L263" t="s">
        <v>786</v>
      </c>
      <c r="M263" s="3" t="s">
        <v>1544</v>
      </c>
      <c r="N263" t="s">
        <v>1742</v>
      </c>
      <c r="O263" t="s">
        <v>1743</v>
      </c>
      <c r="P263">
        <v>0</v>
      </c>
      <c r="Q263">
        <v>0</v>
      </c>
      <c r="R263">
        <v>0</v>
      </c>
      <c r="S263">
        <v>0</v>
      </c>
      <c r="T263">
        <v>0</v>
      </c>
      <c r="U263">
        <v>0</v>
      </c>
      <c r="V263">
        <v>0</v>
      </c>
      <c r="W263">
        <v>0</v>
      </c>
      <c r="X263">
        <v>0</v>
      </c>
    </row>
    <row r="264" spans="1:24" x14ac:dyDescent="0.3">
      <c r="A264" s="162"/>
      <c r="B264" s="3" t="s">
        <v>1744</v>
      </c>
      <c r="C264" t="s">
        <v>1745</v>
      </c>
      <c r="D264">
        <v>21</v>
      </c>
      <c r="E264" t="s">
        <v>612</v>
      </c>
      <c r="F264" s="3" t="s">
        <v>1746</v>
      </c>
      <c r="G264" t="s">
        <v>1747</v>
      </c>
      <c r="H264">
        <v>500</v>
      </c>
      <c r="I264" t="s">
        <v>210</v>
      </c>
      <c r="J264" t="s">
        <v>629</v>
      </c>
      <c r="K264">
        <v>40</v>
      </c>
      <c r="L264" t="s">
        <v>623</v>
      </c>
      <c r="M264" s="3" t="s">
        <v>1544</v>
      </c>
      <c r="N264" t="s">
        <v>1748</v>
      </c>
      <c r="O264" t="s">
        <v>1749</v>
      </c>
      <c r="P264">
        <v>107</v>
      </c>
      <c r="Q264">
        <v>0</v>
      </c>
      <c r="R264">
        <v>0</v>
      </c>
      <c r="S264">
        <v>0</v>
      </c>
      <c r="T264">
        <v>0</v>
      </c>
      <c r="U264">
        <v>0</v>
      </c>
      <c r="V264">
        <v>0</v>
      </c>
      <c r="W264">
        <v>0</v>
      </c>
      <c r="X264">
        <v>0</v>
      </c>
    </row>
    <row r="265" spans="1:24" x14ac:dyDescent="0.3">
      <c r="A265" s="162"/>
      <c r="B265" s="3" t="s">
        <v>1750</v>
      </c>
      <c r="C265" t="s">
        <v>1751</v>
      </c>
      <c r="D265">
        <v>17</v>
      </c>
      <c r="E265" t="s">
        <v>712</v>
      </c>
      <c r="F265" s="3" t="s">
        <v>1752</v>
      </c>
      <c r="G265" t="s">
        <v>1753</v>
      </c>
      <c r="H265">
        <v>202</v>
      </c>
      <c r="I265" t="s">
        <v>650</v>
      </c>
      <c r="J265" t="s">
        <v>616</v>
      </c>
      <c r="K265">
        <v>45</v>
      </c>
      <c r="L265" t="s">
        <v>685</v>
      </c>
      <c r="M265" s="3" t="s">
        <v>1544</v>
      </c>
      <c r="N265" t="s">
        <v>1754</v>
      </c>
      <c r="O265" t="s">
        <v>1755</v>
      </c>
      <c r="P265">
        <v>0</v>
      </c>
      <c r="Q265">
        <v>0</v>
      </c>
      <c r="R265">
        <v>0</v>
      </c>
      <c r="S265">
        <v>0</v>
      </c>
      <c r="T265">
        <v>0</v>
      </c>
      <c r="U265">
        <v>0</v>
      </c>
      <c r="V265">
        <v>0</v>
      </c>
      <c r="W265">
        <v>0</v>
      </c>
      <c r="X265">
        <v>0</v>
      </c>
    </row>
    <row r="266" spans="1:24" x14ac:dyDescent="0.3">
      <c r="A266" s="161"/>
      <c r="B266" s="3" t="s">
        <v>1750</v>
      </c>
      <c r="C266" t="s">
        <v>1751</v>
      </c>
      <c r="D266">
        <v>17</v>
      </c>
      <c r="E266" t="s">
        <v>712</v>
      </c>
      <c r="F266" s="3" t="s">
        <v>1756</v>
      </c>
      <c r="G266" t="s">
        <v>1757</v>
      </c>
      <c r="H266">
        <v>500</v>
      </c>
      <c r="I266" t="s">
        <v>210</v>
      </c>
      <c r="J266" t="s">
        <v>616</v>
      </c>
      <c r="K266">
        <v>45</v>
      </c>
      <c r="L266" t="s">
        <v>685</v>
      </c>
      <c r="M266" s="3" t="s">
        <v>1544</v>
      </c>
      <c r="N266" t="s">
        <v>1754</v>
      </c>
      <c r="O266" t="s">
        <v>1755</v>
      </c>
      <c r="P266">
        <v>49</v>
      </c>
      <c r="Q266">
        <v>0</v>
      </c>
      <c r="R266">
        <v>0</v>
      </c>
      <c r="S266">
        <v>1</v>
      </c>
      <c r="T266">
        <v>0</v>
      </c>
      <c r="U266">
        <v>0</v>
      </c>
      <c r="V266">
        <v>0</v>
      </c>
      <c r="W266">
        <v>0</v>
      </c>
      <c r="X266">
        <v>0</v>
      </c>
    </row>
    <row r="267" spans="1:24" x14ac:dyDescent="0.3">
      <c r="A267" s="161"/>
      <c r="B267" s="3" t="s">
        <v>1540</v>
      </c>
      <c r="C267" t="s">
        <v>1541</v>
      </c>
      <c r="D267">
        <v>47</v>
      </c>
      <c r="E267" t="s">
        <v>678</v>
      </c>
      <c r="F267" s="3" t="s">
        <v>1758</v>
      </c>
      <c r="G267" t="s">
        <v>1759</v>
      </c>
      <c r="H267">
        <v>202</v>
      </c>
      <c r="I267" t="s">
        <v>650</v>
      </c>
      <c r="J267" t="s">
        <v>616</v>
      </c>
      <c r="K267">
        <v>8</v>
      </c>
      <c r="L267" t="s">
        <v>786</v>
      </c>
      <c r="M267" s="3" t="s">
        <v>1544</v>
      </c>
      <c r="N267" t="s">
        <v>1760</v>
      </c>
      <c r="O267" t="s">
        <v>1761</v>
      </c>
      <c r="P267">
        <v>0</v>
      </c>
      <c r="Q267">
        <v>0</v>
      </c>
      <c r="R267">
        <v>0</v>
      </c>
      <c r="S267">
        <v>0</v>
      </c>
      <c r="T267">
        <v>0</v>
      </c>
      <c r="U267">
        <v>0</v>
      </c>
      <c r="V267">
        <v>0</v>
      </c>
      <c r="W267">
        <v>0</v>
      </c>
      <c r="X267">
        <v>0</v>
      </c>
    </row>
    <row r="268" spans="1:24" x14ac:dyDescent="0.3">
      <c r="A268" s="161"/>
      <c r="B268" s="3" t="s">
        <v>77</v>
      </c>
      <c r="C268" t="s">
        <v>78</v>
      </c>
      <c r="D268">
        <v>17</v>
      </c>
      <c r="E268" t="s">
        <v>712</v>
      </c>
      <c r="F268" s="3" t="s">
        <v>75</v>
      </c>
      <c r="G268" t="s">
        <v>76</v>
      </c>
      <c r="H268">
        <v>500</v>
      </c>
      <c r="I268" t="s">
        <v>210</v>
      </c>
      <c r="J268" t="s">
        <v>629</v>
      </c>
      <c r="K268">
        <v>45</v>
      </c>
      <c r="L268" t="s">
        <v>685</v>
      </c>
      <c r="M268" s="3" t="s">
        <v>1544</v>
      </c>
      <c r="N268" t="s">
        <v>1762</v>
      </c>
      <c r="O268" t="s">
        <v>423</v>
      </c>
      <c r="P268">
        <v>78</v>
      </c>
      <c r="Q268">
        <v>0</v>
      </c>
      <c r="R268">
        <v>0</v>
      </c>
      <c r="S268">
        <v>0</v>
      </c>
      <c r="T268">
        <v>0</v>
      </c>
      <c r="U268">
        <v>0</v>
      </c>
      <c r="V268">
        <v>0</v>
      </c>
      <c r="W268">
        <v>0</v>
      </c>
      <c r="X268">
        <v>0</v>
      </c>
    </row>
    <row r="269" spans="1:24" x14ac:dyDescent="0.3">
      <c r="A269" s="162"/>
      <c r="B269" s="3" t="s">
        <v>1540</v>
      </c>
      <c r="C269" t="s">
        <v>1541</v>
      </c>
      <c r="D269">
        <v>47</v>
      </c>
      <c r="E269" t="s">
        <v>678</v>
      </c>
      <c r="F269" s="3" t="s">
        <v>1763</v>
      </c>
      <c r="G269" t="s">
        <v>1764</v>
      </c>
      <c r="H269">
        <v>209</v>
      </c>
      <c r="I269" t="s">
        <v>726</v>
      </c>
      <c r="J269" t="s">
        <v>616</v>
      </c>
      <c r="K269">
        <v>99</v>
      </c>
      <c r="L269" t="s">
        <v>727</v>
      </c>
      <c r="M269" s="3" t="s">
        <v>1544</v>
      </c>
      <c r="N269" t="s">
        <v>1765</v>
      </c>
      <c r="O269" t="s">
        <v>1766</v>
      </c>
      <c r="P269">
        <v>0</v>
      </c>
      <c r="Q269">
        <v>0</v>
      </c>
      <c r="R269">
        <v>0</v>
      </c>
      <c r="S269">
        <v>0</v>
      </c>
      <c r="T269">
        <v>0</v>
      </c>
      <c r="U269">
        <v>0</v>
      </c>
      <c r="V269">
        <v>0</v>
      </c>
      <c r="W269">
        <v>0</v>
      </c>
      <c r="X269">
        <v>0</v>
      </c>
    </row>
    <row r="270" spans="1:24" x14ac:dyDescent="0.3">
      <c r="A270" s="161"/>
      <c r="B270" s="3" t="s">
        <v>1540</v>
      </c>
      <c r="C270" t="s">
        <v>1541</v>
      </c>
      <c r="D270">
        <v>47</v>
      </c>
      <c r="E270" t="s">
        <v>678</v>
      </c>
      <c r="F270" s="3" t="s">
        <v>1767</v>
      </c>
      <c r="G270" t="s">
        <v>1768</v>
      </c>
      <c r="H270">
        <v>500</v>
      </c>
      <c r="I270" t="s">
        <v>210</v>
      </c>
      <c r="J270" t="s">
        <v>616</v>
      </c>
      <c r="K270">
        <v>45</v>
      </c>
      <c r="L270" t="s">
        <v>685</v>
      </c>
      <c r="M270" s="3" t="s">
        <v>1544</v>
      </c>
      <c r="N270" t="s">
        <v>1765</v>
      </c>
      <c r="O270" t="s">
        <v>1766</v>
      </c>
      <c r="P270">
        <v>93</v>
      </c>
      <c r="Q270">
        <v>10</v>
      </c>
      <c r="R270">
        <v>0</v>
      </c>
      <c r="S270">
        <v>3</v>
      </c>
      <c r="T270">
        <v>0</v>
      </c>
      <c r="U270">
        <v>0</v>
      </c>
      <c r="V270">
        <v>0</v>
      </c>
      <c r="W270">
        <v>0</v>
      </c>
      <c r="X270">
        <v>0</v>
      </c>
    </row>
    <row r="271" spans="1:24" x14ac:dyDescent="0.3">
      <c r="A271" s="161"/>
      <c r="B271" s="3" t="s">
        <v>1540</v>
      </c>
      <c r="C271" t="s">
        <v>1541</v>
      </c>
      <c r="D271">
        <v>47</v>
      </c>
      <c r="E271" t="s">
        <v>678</v>
      </c>
      <c r="F271" s="3" t="s">
        <v>1769</v>
      </c>
      <c r="G271" t="s">
        <v>1770</v>
      </c>
      <c r="H271">
        <v>354</v>
      </c>
      <c r="I271" t="s">
        <v>615</v>
      </c>
      <c r="J271" t="s">
        <v>629</v>
      </c>
      <c r="K271">
        <v>54</v>
      </c>
      <c r="L271" t="s">
        <v>617</v>
      </c>
      <c r="M271" s="3" t="s">
        <v>1544</v>
      </c>
      <c r="N271" t="s">
        <v>1765</v>
      </c>
      <c r="O271" t="s">
        <v>1766</v>
      </c>
      <c r="P271">
        <v>0</v>
      </c>
      <c r="Q271">
        <v>0</v>
      </c>
      <c r="R271">
        <v>0</v>
      </c>
      <c r="S271">
        <v>0</v>
      </c>
      <c r="T271">
        <v>0</v>
      </c>
      <c r="U271">
        <v>0</v>
      </c>
      <c r="V271">
        <v>39</v>
      </c>
      <c r="W271">
        <v>0</v>
      </c>
      <c r="X271">
        <v>0</v>
      </c>
    </row>
    <row r="272" spans="1:24" x14ac:dyDescent="0.3">
      <c r="A272" s="161"/>
      <c r="B272" s="3" t="s">
        <v>1771</v>
      </c>
      <c r="C272" t="s">
        <v>1772</v>
      </c>
      <c r="D272">
        <v>14</v>
      </c>
      <c r="E272" t="s">
        <v>967</v>
      </c>
      <c r="F272" s="3" t="s">
        <v>1773</v>
      </c>
      <c r="G272" t="s">
        <v>1774</v>
      </c>
      <c r="H272">
        <v>500</v>
      </c>
      <c r="I272" t="s">
        <v>210</v>
      </c>
      <c r="J272" t="s">
        <v>629</v>
      </c>
      <c r="K272">
        <v>45</v>
      </c>
      <c r="L272" t="s">
        <v>685</v>
      </c>
      <c r="M272" s="3" t="s">
        <v>1544</v>
      </c>
      <c r="N272" t="s">
        <v>1765</v>
      </c>
      <c r="O272" t="s">
        <v>1766</v>
      </c>
      <c r="P272">
        <v>22</v>
      </c>
      <c r="Q272">
        <v>0</v>
      </c>
      <c r="R272">
        <v>0</v>
      </c>
      <c r="S272">
        <v>0</v>
      </c>
      <c r="T272">
        <v>0</v>
      </c>
      <c r="U272">
        <v>0</v>
      </c>
      <c r="V272">
        <v>0</v>
      </c>
      <c r="W272">
        <v>0</v>
      </c>
      <c r="X272">
        <v>0</v>
      </c>
    </row>
    <row r="273" spans="1:24" x14ac:dyDescent="0.3">
      <c r="A273" s="162"/>
      <c r="B273" s="3" t="s">
        <v>1564</v>
      </c>
      <c r="C273" t="s">
        <v>1565</v>
      </c>
      <c r="D273">
        <v>8</v>
      </c>
      <c r="E273" t="s">
        <v>1549</v>
      </c>
      <c r="F273" s="3" t="s">
        <v>1775</v>
      </c>
      <c r="G273" t="s">
        <v>1776</v>
      </c>
      <c r="H273">
        <v>202</v>
      </c>
      <c r="I273" t="s">
        <v>650</v>
      </c>
      <c r="J273" t="s">
        <v>616</v>
      </c>
      <c r="K273">
        <v>8</v>
      </c>
      <c r="L273" t="s">
        <v>786</v>
      </c>
      <c r="M273" s="3" t="s">
        <v>1544</v>
      </c>
      <c r="N273" t="s">
        <v>1777</v>
      </c>
      <c r="O273" t="s">
        <v>1778</v>
      </c>
      <c r="P273">
        <v>0</v>
      </c>
      <c r="Q273">
        <v>0</v>
      </c>
      <c r="R273">
        <v>0</v>
      </c>
      <c r="S273">
        <v>0</v>
      </c>
      <c r="T273">
        <v>0</v>
      </c>
      <c r="U273">
        <v>0</v>
      </c>
      <c r="V273">
        <v>0</v>
      </c>
      <c r="W273">
        <v>0</v>
      </c>
      <c r="X273">
        <v>0</v>
      </c>
    </row>
    <row r="274" spans="1:24" x14ac:dyDescent="0.3">
      <c r="A274" s="162"/>
      <c r="B274" s="3" t="s">
        <v>1779</v>
      </c>
      <c r="C274" t="s">
        <v>1780</v>
      </c>
      <c r="D274">
        <v>21</v>
      </c>
      <c r="E274" t="s">
        <v>612</v>
      </c>
      <c r="F274" s="3" t="s">
        <v>1781</v>
      </c>
      <c r="G274" t="s">
        <v>1782</v>
      </c>
      <c r="H274">
        <v>500</v>
      </c>
      <c r="I274" t="s">
        <v>210</v>
      </c>
      <c r="J274" t="s">
        <v>629</v>
      </c>
      <c r="K274">
        <v>45</v>
      </c>
      <c r="L274" t="s">
        <v>685</v>
      </c>
      <c r="M274" s="3" t="s">
        <v>1544</v>
      </c>
      <c r="N274" t="s">
        <v>1783</v>
      </c>
      <c r="O274" t="s">
        <v>1784</v>
      </c>
      <c r="P274">
        <v>134</v>
      </c>
      <c r="Q274">
        <v>0</v>
      </c>
      <c r="R274">
        <v>0</v>
      </c>
      <c r="S274">
        <v>0</v>
      </c>
      <c r="T274">
        <v>0</v>
      </c>
      <c r="U274">
        <v>0</v>
      </c>
      <c r="V274">
        <v>0</v>
      </c>
      <c r="W274">
        <v>0</v>
      </c>
      <c r="X274">
        <v>0</v>
      </c>
    </row>
    <row r="275" spans="1:24" x14ac:dyDescent="0.3">
      <c r="A275" s="161"/>
      <c r="B275" s="3" t="s">
        <v>1595</v>
      </c>
      <c r="C275" t="s">
        <v>1596</v>
      </c>
      <c r="D275">
        <v>60</v>
      </c>
      <c r="E275" t="s">
        <v>641</v>
      </c>
      <c r="F275" s="3" t="s">
        <v>1785</v>
      </c>
      <c r="G275" t="s">
        <v>1786</v>
      </c>
      <c r="H275">
        <v>354</v>
      </c>
      <c r="I275" t="s">
        <v>615</v>
      </c>
      <c r="J275" t="s">
        <v>616</v>
      </c>
      <c r="K275">
        <v>54</v>
      </c>
      <c r="L275" t="s">
        <v>617</v>
      </c>
      <c r="M275" s="3" t="s">
        <v>1544</v>
      </c>
      <c r="N275" t="s">
        <v>1787</v>
      </c>
      <c r="O275" t="s">
        <v>1788</v>
      </c>
      <c r="P275">
        <v>0</v>
      </c>
      <c r="Q275">
        <v>0</v>
      </c>
      <c r="R275">
        <v>0</v>
      </c>
      <c r="S275">
        <v>0</v>
      </c>
      <c r="T275">
        <v>0</v>
      </c>
      <c r="U275">
        <v>0</v>
      </c>
      <c r="V275">
        <v>74</v>
      </c>
      <c r="W275">
        <v>20</v>
      </c>
      <c r="X275">
        <v>0</v>
      </c>
    </row>
    <row r="276" spans="1:24" x14ac:dyDescent="0.3">
      <c r="A276" s="161"/>
      <c r="B276" s="3" t="s">
        <v>1789</v>
      </c>
      <c r="C276" t="s">
        <v>1790</v>
      </c>
      <c r="D276">
        <v>60</v>
      </c>
      <c r="E276" t="s">
        <v>641</v>
      </c>
      <c r="F276" s="3" t="s">
        <v>1791</v>
      </c>
      <c r="G276" t="s">
        <v>1792</v>
      </c>
      <c r="H276">
        <v>500</v>
      </c>
      <c r="I276" t="s">
        <v>210</v>
      </c>
      <c r="J276" t="s">
        <v>629</v>
      </c>
      <c r="K276">
        <v>40</v>
      </c>
      <c r="L276" t="s">
        <v>623</v>
      </c>
      <c r="M276" s="3" t="s">
        <v>1544</v>
      </c>
      <c r="N276" t="s">
        <v>1787</v>
      </c>
      <c r="O276" t="s">
        <v>1788</v>
      </c>
      <c r="P276">
        <v>80</v>
      </c>
      <c r="Q276">
        <v>0</v>
      </c>
      <c r="R276">
        <v>0</v>
      </c>
      <c r="S276">
        <v>0</v>
      </c>
      <c r="T276">
        <v>0</v>
      </c>
      <c r="U276">
        <v>0</v>
      </c>
      <c r="V276">
        <v>0</v>
      </c>
      <c r="W276">
        <v>0</v>
      </c>
      <c r="X276">
        <v>0</v>
      </c>
    </row>
    <row r="277" spans="1:24" x14ac:dyDescent="0.3">
      <c r="A277" s="161"/>
      <c r="B277" s="3" t="s">
        <v>1793</v>
      </c>
      <c r="C277" t="s">
        <v>1794</v>
      </c>
      <c r="D277">
        <v>13</v>
      </c>
      <c r="E277" t="s">
        <v>699</v>
      </c>
      <c r="F277" s="3" t="s">
        <v>1795</v>
      </c>
      <c r="G277" t="s">
        <v>1796</v>
      </c>
      <c r="H277">
        <v>500</v>
      </c>
      <c r="I277" t="s">
        <v>210</v>
      </c>
      <c r="J277" t="s">
        <v>629</v>
      </c>
      <c r="K277">
        <v>41</v>
      </c>
      <c r="L277" t="s">
        <v>660</v>
      </c>
      <c r="M277" s="3" t="s">
        <v>1544</v>
      </c>
      <c r="N277" t="s">
        <v>1797</v>
      </c>
      <c r="O277" t="s">
        <v>1798</v>
      </c>
      <c r="P277">
        <v>103</v>
      </c>
      <c r="Q277">
        <v>0</v>
      </c>
      <c r="R277">
        <v>0</v>
      </c>
      <c r="S277">
        <v>4</v>
      </c>
      <c r="T277">
        <v>0</v>
      </c>
      <c r="U277">
        <v>0</v>
      </c>
      <c r="V277">
        <v>0</v>
      </c>
      <c r="W277">
        <v>0</v>
      </c>
      <c r="X277">
        <v>0</v>
      </c>
    </row>
    <row r="278" spans="1:24" x14ac:dyDescent="0.3">
      <c r="A278" s="162"/>
      <c r="B278" s="3" t="s">
        <v>1799</v>
      </c>
      <c r="C278" t="s">
        <v>1800</v>
      </c>
      <c r="D278">
        <v>43</v>
      </c>
      <c r="E278" t="s">
        <v>1801</v>
      </c>
      <c r="F278" s="3" t="s">
        <v>1802</v>
      </c>
      <c r="G278" t="s">
        <v>1803</v>
      </c>
      <c r="H278">
        <v>202</v>
      </c>
      <c r="I278" t="s">
        <v>650</v>
      </c>
      <c r="J278" t="s">
        <v>629</v>
      </c>
      <c r="K278">
        <v>8</v>
      </c>
      <c r="L278" t="s">
        <v>786</v>
      </c>
      <c r="M278" s="3" t="s">
        <v>1544</v>
      </c>
      <c r="N278" t="s">
        <v>1797</v>
      </c>
      <c r="O278" t="s">
        <v>1798</v>
      </c>
      <c r="P278">
        <v>0</v>
      </c>
      <c r="Q278">
        <v>0</v>
      </c>
      <c r="R278">
        <v>0</v>
      </c>
      <c r="S278">
        <v>0</v>
      </c>
      <c r="T278">
        <v>0</v>
      </c>
      <c r="U278">
        <v>0</v>
      </c>
      <c r="V278">
        <v>0</v>
      </c>
      <c r="W278">
        <v>0</v>
      </c>
      <c r="X278">
        <v>0</v>
      </c>
    </row>
    <row r="279" spans="1:24" x14ac:dyDescent="0.3">
      <c r="A279" s="161"/>
      <c r="B279" s="3" t="s">
        <v>1540</v>
      </c>
      <c r="C279" t="s">
        <v>1541</v>
      </c>
      <c r="D279">
        <v>47</v>
      </c>
      <c r="E279" t="s">
        <v>678</v>
      </c>
      <c r="F279" s="3" t="s">
        <v>1804</v>
      </c>
      <c r="G279" t="s">
        <v>1805</v>
      </c>
      <c r="H279">
        <v>202</v>
      </c>
      <c r="I279" t="s">
        <v>650</v>
      </c>
      <c r="J279" t="s">
        <v>616</v>
      </c>
      <c r="K279">
        <v>8</v>
      </c>
      <c r="L279" t="s">
        <v>786</v>
      </c>
      <c r="M279" s="3" t="s">
        <v>1544</v>
      </c>
      <c r="N279" t="s">
        <v>1806</v>
      </c>
      <c r="O279" t="s">
        <v>1807</v>
      </c>
      <c r="P279">
        <v>0</v>
      </c>
      <c r="Q279">
        <v>0</v>
      </c>
      <c r="R279">
        <v>0</v>
      </c>
      <c r="S279">
        <v>0</v>
      </c>
      <c r="T279">
        <v>0</v>
      </c>
      <c r="U279">
        <v>0</v>
      </c>
      <c r="V279">
        <v>0</v>
      </c>
      <c r="W279">
        <v>0</v>
      </c>
      <c r="X279">
        <v>0</v>
      </c>
    </row>
    <row r="280" spans="1:24" x14ac:dyDescent="0.3">
      <c r="A280" s="162"/>
      <c r="B280" s="3" t="s">
        <v>1808</v>
      </c>
      <c r="C280" t="s">
        <v>1809</v>
      </c>
      <c r="D280">
        <v>21</v>
      </c>
      <c r="E280" t="s">
        <v>612</v>
      </c>
      <c r="F280" s="3" t="s">
        <v>1810</v>
      </c>
      <c r="G280" t="s">
        <v>1811</v>
      </c>
      <c r="H280">
        <v>500</v>
      </c>
      <c r="I280" t="s">
        <v>210</v>
      </c>
      <c r="J280" t="s">
        <v>616</v>
      </c>
      <c r="K280">
        <v>45</v>
      </c>
      <c r="L280" t="s">
        <v>685</v>
      </c>
      <c r="M280" s="3" t="s">
        <v>1544</v>
      </c>
      <c r="N280" t="s">
        <v>1812</v>
      </c>
      <c r="O280" t="s">
        <v>1813</v>
      </c>
      <c r="P280">
        <v>80</v>
      </c>
      <c r="Q280">
        <v>0</v>
      </c>
      <c r="R280">
        <v>0</v>
      </c>
      <c r="S280">
        <v>0</v>
      </c>
      <c r="T280">
        <v>0</v>
      </c>
      <c r="U280">
        <v>0</v>
      </c>
      <c r="V280">
        <v>0</v>
      </c>
      <c r="W280">
        <v>0</v>
      </c>
      <c r="X280">
        <v>0</v>
      </c>
    </row>
    <row r="281" spans="1:24" x14ac:dyDescent="0.3">
      <c r="A281" s="162"/>
      <c r="B281" s="3" t="s">
        <v>1814</v>
      </c>
      <c r="C281" t="s">
        <v>1815</v>
      </c>
      <c r="D281">
        <v>60</v>
      </c>
      <c r="E281" t="s">
        <v>641</v>
      </c>
      <c r="F281" s="3" t="s">
        <v>1816</v>
      </c>
      <c r="G281" t="s">
        <v>1817</v>
      </c>
      <c r="H281">
        <v>209</v>
      </c>
      <c r="I281" t="s">
        <v>726</v>
      </c>
      <c r="J281" t="s">
        <v>616</v>
      </c>
      <c r="K281">
        <v>99</v>
      </c>
      <c r="L281" t="s">
        <v>727</v>
      </c>
      <c r="M281" s="3" t="s">
        <v>1544</v>
      </c>
      <c r="N281" t="s">
        <v>1818</v>
      </c>
      <c r="O281" t="s">
        <v>1819</v>
      </c>
      <c r="P281">
        <v>0</v>
      </c>
      <c r="Q281">
        <v>0</v>
      </c>
      <c r="R281">
        <v>0</v>
      </c>
      <c r="S281">
        <v>0</v>
      </c>
      <c r="T281">
        <v>0</v>
      </c>
      <c r="U281">
        <v>0</v>
      </c>
      <c r="V281">
        <v>0</v>
      </c>
      <c r="W281">
        <v>0</v>
      </c>
      <c r="X281">
        <v>0</v>
      </c>
    </row>
    <row r="282" spans="1:24" x14ac:dyDescent="0.3">
      <c r="A282" s="161"/>
      <c r="B282" s="3" t="s">
        <v>1814</v>
      </c>
      <c r="C282" t="s">
        <v>1815</v>
      </c>
      <c r="D282">
        <v>60</v>
      </c>
      <c r="E282" t="s">
        <v>641</v>
      </c>
      <c r="F282" s="3" t="s">
        <v>1820</v>
      </c>
      <c r="G282" t="s">
        <v>1821</v>
      </c>
      <c r="H282">
        <v>354</v>
      </c>
      <c r="I282" t="s">
        <v>615</v>
      </c>
      <c r="J282" t="s">
        <v>616</v>
      </c>
      <c r="K282">
        <v>54</v>
      </c>
      <c r="L282" t="s">
        <v>617</v>
      </c>
      <c r="M282" s="3" t="s">
        <v>1544</v>
      </c>
      <c r="N282" t="s">
        <v>1818</v>
      </c>
      <c r="O282" t="s">
        <v>1819</v>
      </c>
      <c r="P282">
        <v>0</v>
      </c>
      <c r="Q282">
        <v>0</v>
      </c>
      <c r="R282">
        <v>0</v>
      </c>
      <c r="S282">
        <v>0</v>
      </c>
      <c r="T282">
        <v>0</v>
      </c>
      <c r="U282">
        <v>0</v>
      </c>
      <c r="V282">
        <v>51</v>
      </c>
      <c r="W282">
        <v>0</v>
      </c>
      <c r="X282">
        <v>0</v>
      </c>
    </row>
    <row r="283" spans="1:24" x14ac:dyDescent="0.3">
      <c r="A283" s="161"/>
      <c r="B283" s="3" t="s">
        <v>1822</v>
      </c>
      <c r="C283" t="s">
        <v>1823</v>
      </c>
      <c r="D283">
        <v>17</v>
      </c>
      <c r="E283" t="s">
        <v>712</v>
      </c>
      <c r="F283" s="3" t="s">
        <v>1824</v>
      </c>
      <c r="G283" t="s">
        <v>1825</v>
      </c>
      <c r="H283">
        <v>500</v>
      </c>
      <c r="I283" t="s">
        <v>210</v>
      </c>
      <c r="J283" t="s">
        <v>616</v>
      </c>
      <c r="K283">
        <v>45</v>
      </c>
      <c r="L283" t="s">
        <v>685</v>
      </c>
      <c r="M283" s="3" t="s">
        <v>1544</v>
      </c>
      <c r="N283" t="s">
        <v>1818</v>
      </c>
      <c r="O283" t="s">
        <v>1819</v>
      </c>
      <c r="P283">
        <v>94</v>
      </c>
      <c r="Q283">
        <v>0</v>
      </c>
      <c r="R283">
        <v>0</v>
      </c>
      <c r="S283">
        <v>1</v>
      </c>
      <c r="T283">
        <v>0</v>
      </c>
      <c r="U283">
        <v>0</v>
      </c>
      <c r="V283">
        <v>0</v>
      </c>
      <c r="W283">
        <v>0</v>
      </c>
      <c r="X283">
        <v>0</v>
      </c>
    </row>
    <row r="284" spans="1:24" x14ac:dyDescent="0.3">
      <c r="A284" s="160"/>
      <c r="B284" s="3" t="s">
        <v>193</v>
      </c>
      <c r="C284" t="s">
        <v>194</v>
      </c>
      <c r="D284">
        <v>95</v>
      </c>
      <c r="E284" t="s">
        <v>626</v>
      </c>
      <c r="F284" s="3" t="s">
        <v>1826</v>
      </c>
      <c r="G284" t="s">
        <v>1827</v>
      </c>
      <c r="H284">
        <v>500</v>
      </c>
      <c r="I284" t="s">
        <v>210</v>
      </c>
      <c r="J284" t="s">
        <v>616</v>
      </c>
      <c r="K284">
        <v>41</v>
      </c>
      <c r="L284" t="s">
        <v>660</v>
      </c>
      <c r="M284" s="3" t="s">
        <v>1544</v>
      </c>
      <c r="N284" t="s">
        <v>1818</v>
      </c>
      <c r="O284" t="s">
        <v>1819</v>
      </c>
      <c r="P284">
        <v>50</v>
      </c>
      <c r="Q284">
        <v>0</v>
      </c>
      <c r="R284">
        <v>0</v>
      </c>
      <c r="S284">
        <v>6</v>
      </c>
      <c r="T284">
        <v>0</v>
      </c>
      <c r="U284">
        <v>0</v>
      </c>
      <c r="V284">
        <v>0</v>
      </c>
      <c r="W284">
        <v>0</v>
      </c>
      <c r="X284">
        <v>0</v>
      </c>
    </row>
    <row r="285" spans="1:24" x14ac:dyDescent="0.3">
      <c r="A285" s="162"/>
      <c r="B285" s="3" t="s">
        <v>1828</v>
      </c>
      <c r="C285" t="s">
        <v>1829</v>
      </c>
      <c r="D285">
        <v>17</v>
      </c>
      <c r="E285" t="s">
        <v>712</v>
      </c>
      <c r="F285" s="3" t="s">
        <v>1830</v>
      </c>
      <c r="G285" t="s">
        <v>1831</v>
      </c>
      <c r="H285">
        <v>500</v>
      </c>
      <c r="I285" t="s">
        <v>210</v>
      </c>
      <c r="J285" t="s">
        <v>616</v>
      </c>
      <c r="K285">
        <v>41</v>
      </c>
      <c r="L285" t="s">
        <v>660</v>
      </c>
      <c r="M285" s="3" t="s">
        <v>1544</v>
      </c>
      <c r="N285" t="s">
        <v>1832</v>
      </c>
      <c r="O285" t="s">
        <v>1833</v>
      </c>
      <c r="P285">
        <v>83</v>
      </c>
      <c r="Q285">
        <v>0</v>
      </c>
      <c r="R285">
        <v>0</v>
      </c>
      <c r="S285">
        <v>0</v>
      </c>
      <c r="T285">
        <v>0</v>
      </c>
      <c r="U285">
        <v>0</v>
      </c>
      <c r="V285">
        <v>0</v>
      </c>
      <c r="W285">
        <v>0</v>
      </c>
      <c r="X285">
        <v>0</v>
      </c>
    </row>
    <row r="286" spans="1:24" x14ac:dyDescent="0.3">
      <c r="A286" s="162"/>
      <c r="B286" s="3" t="s">
        <v>1828</v>
      </c>
      <c r="C286" t="s">
        <v>1829</v>
      </c>
      <c r="D286">
        <v>17</v>
      </c>
      <c r="E286" t="s">
        <v>712</v>
      </c>
      <c r="F286" s="3" t="s">
        <v>1834</v>
      </c>
      <c r="G286" t="s">
        <v>1835</v>
      </c>
      <c r="H286">
        <v>354</v>
      </c>
      <c r="I286" t="s">
        <v>615</v>
      </c>
      <c r="J286" t="s">
        <v>629</v>
      </c>
      <c r="K286">
        <v>54</v>
      </c>
      <c r="L286" t="s">
        <v>617</v>
      </c>
      <c r="M286" s="3" t="s">
        <v>1544</v>
      </c>
      <c r="N286" t="s">
        <v>1832</v>
      </c>
      <c r="O286" t="s">
        <v>1833</v>
      </c>
      <c r="P286">
        <v>0</v>
      </c>
      <c r="Q286">
        <v>0</v>
      </c>
      <c r="R286">
        <v>0</v>
      </c>
      <c r="S286">
        <v>0</v>
      </c>
      <c r="T286">
        <v>0</v>
      </c>
      <c r="U286">
        <v>0</v>
      </c>
      <c r="V286">
        <v>25</v>
      </c>
      <c r="W286">
        <v>0</v>
      </c>
      <c r="X286">
        <v>0</v>
      </c>
    </row>
    <row r="287" spans="1:24" x14ac:dyDescent="0.3">
      <c r="A287" s="161"/>
      <c r="B287" s="3" t="s">
        <v>1836</v>
      </c>
      <c r="C287" t="s">
        <v>1837</v>
      </c>
      <c r="D287">
        <v>17</v>
      </c>
      <c r="E287" t="s">
        <v>712</v>
      </c>
      <c r="F287" s="3" t="s">
        <v>1838</v>
      </c>
      <c r="G287" t="s">
        <v>1839</v>
      </c>
      <c r="H287">
        <v>500</v>
      </c>
      <c r="I287" t="s">
        <v>210</v>
      </c>
      <c r="J287" t="s">
        <v>616</v>
      </c>
      <c r="K287">
        <v>45</v>
      </c>
      <c r="L287" t="s">
        <v>685</v>
      </c>
      <c r="M287" s="3" t="s">
        <v>1544</v>
      </c>
      <c r="N287" t="s">
        <v>1840</v>
      </c>
      <c r="O287" t="s">
        <v>1841</v>
      </c>
      <c r="P287">
        <v>87</v>
      </c>
      <c r="Q287">
        <v>0</v>
      </c>
      <c r="R287">
        <v>0</v>
      </c>
      <c r="S287">
        <v>1</v>
      </c>
      <c r="T287">
        <v>0</v>
      </c>
      <c r="U287">
        <v>0</v>
      </c>
      <c r="V287">
        <v>0</v>
      </c>
      <c r="W287">
        <v>0</v>
      </c>
      <c r="X287">
        <v>0</v>
      </c>
    </row>
    <row r="288" spans="1:24" x14ac:dyDescent="0.3">
      <c r="A288" s="160"/>
      <c r="B288" s="3" t="s">
        <v>97</v>
      </c>
      <c r="C288" t="s">
        <v>98</v>
      </c>
      <c r="D288">
        <v>63</v>
      </c>
      <c r="E288" t="s">
        <v>1305</v>
      </c>
      <c r="F288" s="3" t="s">
        <v>1842</v>
      </c>
      <c r="G288" t="s">
        <v>1843</v>
      </c>
      <c r="H288">
        <v>500</v>
      </c>
      <c r="I288" t="s">
        <v>210</v>
      </c>
      <c r="J288" t="s">
        <v>629</v>
      </c>
      <c r="K288">
        <v>45</v>
      </c>
      <c r="L288" t="s">
        <v>685</v>
      </c>
      <c r="M288" s="3" t="s">
        <v>1544</v>
      </c>
      <c r="N288" t="s">
        <v>1844</v>
      </c>
      <c r="O288" t="s">
        <v>1845</v>
      </c>
      <c r="P288">
        <v>85</v>
      </c>
      <c r="Q288">
        <v>0</v>
      </c>
      <c r="R288">
        <v>0</v>
      </c>
      <c r="S288">
        <v>0</v>
      </c>
      <c r="T288">
        <v>0</v>
      </c>
      <c r="U288">
        <v>0</v>
      </c>
      <c r="V288">
        <v>0</v>
      </c>
      <c r="W288">
        <v>0</v>
      </c>
      <c r="X288">
        <v>0</v>
      </c>
    </row>
    <row r="289" spans="1:24" x14ac:dyDescent="0.3">
      <c r="A289" s="160"/>
      <c r="B289" s="3" t="s">
        <v>97</v>
      </c>
      <c r="C289" t="s">
        <v>98</v>
      </c>
      <c r="D289">
        <v>63</v>
      </c>
      <c r="E289" t="s">
        <v>1305</v>
      </c>
      <c r="F289" s="3" t="s">
        <v>1846</v>
      </c>
      <c r="G289" t="s">
        <v>1847</v>
      </c>
      <c r="H289">
        <v>354</v>
      </c>
      <c r="I289" t="s">
        <v>615</v>
      </c>
      <c r="J289" t="s">
        <v>616</v>
      </c>
      <c r="K289">
        <v>54</v>
      </c>
      <c r="L289" t="s">
        <v>617</v>
      </c>
      <c r="M289" s="3" t="s">
        <v>1544</v>
      </c>
      <c r="N289" t="s">
        <v>1844</v>
      </c>
      <c r="O289" t="s">
        <v>1845</v>
      </c>
      <c r="P289">
        <v>0</v>
      </c>
      <c r="Q289">
        <v>0</v>
      </c>
      <c r="R289">
        <v>0</v>
      </c>
      <c r="S289">
        <v>0</v>
      </c>
      <c r="T289">
        <v>0</v>
      </c>
      <c r="U289">
        <v>0</v>
      </c>
      <c r="V289">
        <v>26</v>
      </c>
      <c r="W289">
        <v>0</v>
      </c>
      <c r="X289">
        <v>0</v>
      </c>
    </row>
    <row r="290" spans="1:24" x14ac:dyDescent="0.3">
      <c r="A290" s="161"/>
      <c r="B290" s="3" t="s">
        <v>1848</v>
      </c>
      <c r="C290" t="s">
        <v>1849</v>
      </c>
      <c r="D290">
        <v>95</v>
      </c>
      <c r="E290" t="s">
        <v>626</v>
      </c>
      <c r="F290" s="3" t="s">
        <v>1850</v>
      </c>
      <c r="G290" t="s">
        <v>1851</v>
      </c>
      <c r="H290">
        <v>500</v>
      </c>
      <c r="I290" t="s">
        <v>210</v>
      </c>
      <c r="J290" t="s">
        <v>616</v>
      </c>
      <c r="K290">
        <v>47</v>
      </c>
      <c r="L290" t="s">
        <v>630</v>
      </c>
      <c r="M290" s="3" t="s">
        <v>1544</v>
      </c>
      <c r="N290" t="s">
        <v>1852</v>
      </c>
      <c r="O290" t="s">
        <v>1853</v>
      </c>
      <c r="P290">
        <v>51</v>
      </c>
      <c r="Q290">
        <v>0</v>
      </c>
      <c r="R290">
        <v>0</v>
      </c>
      <c r="S290">
        <v>4</v>
      </c>
      <c r="T290">
        <v>0</v>
      </c>
      <c r="U290">
        <v>0</v>
      </c>
      <c r="V290">
        <v>0</v>
      </c>
      <c r="W290">
        <v>0</v>
      </c>
      <c r="X290">
        <v>0</v>
      </c>
    </row>
    <row r="291" spans="1:24" x14ac:dyDescent="0.3">
      <c r="A291" s="161"/>
      <c r="B291" s="3" t="s">
        <v>1854</v>
      </c>
      <c r="C291" t="s">
        <v>1855</v>
      </c>
      <c r="D291">
        <v>22</v>
      </c>
      <c r="E291" t="s">
        <v>1856</v>
      </c>
      <c r="F291" s="3" t="s">
        <v>1857</v>
      </c>
      <c r="G291" t="s">
        <v>1858</v>
      </c>
      <c r="H291">
        <v>500</v>
      </c>
      <c r="I291" t="s">
        <v>210</v>
      </c>
      <c r="J291" t="s">
        <v>616</v>
      </c>
      <c r="K291">
        <v>45</v>
      </c>
      <c r="L291" t="s">
        <v>685</v>
      </c>
      <c r="M291" s="3" t="s">
        <v>1544</v>
      </c>
      <c r="N291" t="s">
        <v>1859</v>
      </c>
      <c r="O291" t="s">
        <v>1860</v>
      </c>
      <c r="P291">
        <v>67</v>
      </c>
      <c r="Q291">
        <v>0</v>
      </c>
      <c r="R291">
        <v>0</v>
      </c>
      <c r="S291">
        <v>1</v>
      </c>
      <c r="T291">
        <v>0</v>
      </c>
      <c r="U291">
        <v>0</v>
      </c>
      <c r="V291">
        <v>0</v>
      </c>
      <c r="W291">
        <v>0</v>
      </c>
      <c r="X291">
        <v>0</v>
      </c>
    </row>
    <row r="292" spans="1:24" x14ac:dyDescent="0.3">
      <c r="A292" s="161"/>
      <c r="B292" s="3" t="s">
        <v>1861</v>
      </c>
      <c r="C292" t="s">
        <v>1862</v>
      </c>
      <c r="D292">
        <v>13</v>
      </c>
      <c r="E292" t="s">
        <v>699</v>
      </c>
      <c r="F292" s="3" t="s">
        <v>1863</v>
      </c>
      <c r="G292" t="s">
        <v>1864</v>
      </c>
      <c r="H292">
        <v>500</v>
      </c>
      <c r="I292" t="s">
        <v>210</v>
      </c>
      <c r="J292" t="s">
        <v>629</v>
      </c>
      <c r="K292">
        <v>41</v>
      </c>
      <c r="L292" t="s">
        <v>660</v>
      </c>
      <c r="M292" s="3" t="s">
        <v>1544</v>
      </c>
      <c r="N292" t="s">
        <v>1865</v>
      </c>
      <c r="O292" t="s">
        <v>1866</v>
      </c>
      <c r="P292">
        <v>69</v>
      </c>
      <c r="Q292">
        <v>0</v>
      </c>
      <c r="R292">
        <v>0</v>
      </c>
      <c r="S292">
        <v>0</v>
      </c>
      <c r="T292">
        <v>0</v>
      </c>
      <c r="U292">
        <v>0</v>
      </c>
      <c r="V292">
        <v>0</v>
      </c>
      <c r="W292">
        <v>0</v>
      </c>
      <c r="X292">
        <v>0</v>
      </c>
    </row>
    <row r="293" spans="1:24" x14ac:dyDescent="0.3">
      <c r="A293" s="161"/>
      <c r="B293" s="3" t="s">
        <v>1540</v>
      </c>
      <c r="C293" t="s">
        <v>1541</v>
      </c>
      <c r="D293">
        <v>47</v>
      </c>
      <c r="E293" t="s">
        <v>678</v>
      </c>
      <c r="F293" s="3" t="s">
        <v>1867</v>
      </c>
      <c r="G293" t="s">
        <v>1868</v>
      </c>
      <c r="H293">
        <v>500</v>
      </c>
      <c r="I293" t="s">
        <v>210</v>
      </c>
      <c r="J293" t="s">
        <v>616</v>
      </c>
      <c r="K293">
        <v>45</v>
      </c>
      <c r="L293" t="s">
        <v>685</v>
      </c>
      <c r="M293" s="3" t="s">
        <v>1544</v>
      </c>
      <c r="N293" t="s">
        <v>1869</v>
      </c>
      <c r="O293" t="s">
        <v>1870</v>
      </c>
      <c r="P293">
        <v>107</v>
      </c>
      <c r="Q293">
        <v>0</v>
      </c>
      <c r="R293">
        <v>9</v>
      </c>
      <c r="S293">
        <v>0</v>
      </c>
      <c r="T293">
        <v>0</v>
      </c>
      <c r="U293">
        <v>0</v>
      </c>
      <c r="V293">
        <v>0</v>
      </c>
      <c r="W293">
        <v>0</v>
      </c>
      <c r="X293">
        <v>0</v>
      </c>
    </row>
    <row r="294" spans="1:24" x14ac:dyDescent="0.3">
      <c r="A294" s="162"/>
      <c r="B294" s="3" t="s">
        <v>1540</v>
      </c>
      <c r="C294" t="s">
        <v>1541</v>
      </c>
      <c r="D294">
        <v>47</v>
      </c>
      <c r="E294" t="s">
        <v>678</v>
      </c>
      <c r="F294" s="3" t="s">
        <v>1871</v>
      </c>
      <c r="G294" t="s">
        <v>1872</v>
      </c>
      <c r="H294">
        <v>354</v>
      </c>
      <c r="I294" t="s">
        <v>615</v>
      </c>
      <c r="J294" t="s">
        <v>616</v>
      </c>
      <c r="K294">
        <v>54</v>
      </c>
      <c r="L294" t="s">
        <v>617</v>
      </c>
      <c r="M294" s="3" t="s">
        <v>1544</v>
      </c>
      <c r="N294" t="s">
        <v>1869</v>
      </c>
      <c r="O294" t="s">
        <v>1870</v>
      </c>
      <c r="P294">
        <v>0</v>
      </c>
      <c r="Q294">
        <v>0</v>
      </c>
      <c r="R294">
        <v>0</v>
      </c>
      <c r="S294">
        <v>0</v>
      </c>
      <c r="T294">
        <v>0</v>
      </c>
      <c r="U294">
        <v>0</v>
      </c>
      <c r="V294">
        <v>32</v>
      </c>
      <c r="W294">
        <v>0</v>
      </c>
      <c r="X294">
        <v>0</v>
      </c>
    </row>
    <row r="295" spans="1:24" x14ac:dyDescent="0.3">
      <c r="A295" s="161"/>
      <c r="B295" s="3" t="s">
        <v>1540</v>
      </c>
      <c r="C295" t="s">
        <v>1541</v>
      </c>
      <c r="D295">
        <v>47</v>
      </c>
      <c r="E295" t="s">
        <v>678</v>
      </c>
      <c r="F295" s="3" t="s">
        <v>1873</v>
      </c>
      <c r="G295" t="s">
        <v>1874</v>
      </c>
      <c r="H295">
        <v>500</v>
      </c>
      <c r="I295" t="s">
        <v>210</v>
      </c>
      <c r="J295" t="s">
        <v>616</v>
      </c>
      <c r="K295">
        <v>45</v>
      </c>
      <c r="L295" t="s">
        <v>685</v>
      </c>
      <c r="M295" s="3" t="s">
        <v>1544</v>
      </c>
      <c r="N295" t="s">
        <v>1875</v>
      </c>
      <c r="O295" t="s">
        <v>1876</v>
      </c>
      <c r="P295">
        <v>46</v>
      </c>
      <c r="Q295">
        <v>0</v>
      </c>
      <c r="R295">
        <v>0</v>
      </c>
      <c r="S295">
        <v>0</v>
      </c>
      <c r="T295">
        <v>0</v>
      </c>
      <c r="U295">
        <v>0</v>
      </c>
      <c r="V295">
        <v>0</v>
      </c>
      <c r="W295">
        <v>0</v>
      </c>
      <c r="X295">
        <v>0</v>
      </c>
    </row>
    <row r="296" spans="1:24" x14ac:dyDescent="0.3">
      <c r="A296" s="161"/>
      <c r="B296" s="3" t="s">
        <v>1540</v>
      </c>
      <c r="C296" t="s">
        <v>1541</v>
      </c>
      <c r="D296">
        <v>47</v>
      </c>
      <c r="E296" t="s">
        <v>678</v>
      </c>
      <c r="F296" s="3" t="s">
        <v>1877</v>
      </c>
      <c r="G296" t="s">
        <v>1878</v>
      </c>
      <c r="H296">
        <v>500</v>
      </c>
      <c r="I296" t="s">
        <v>210</v>
      </c>
      <c r="J296" t="s">
        <v>616</v>
      </c>
      <c r="K296">
        <v>45</v>
      </c>
      <c r="L296" t="s">
        <v>685</v>
      </c>
      <c r="M296" s="3" t="s">
        <v>1544</v>
      </c>
      <c r="N296" t="s">
        <v>1879</v>
      </c>
      <c r="O296" t="s">
        <v>425</v>
      </c>
      <c r="P296">
        <v>86</v>
      </c>
      <c r="Q296">
        <v>0</v>
      </c>
      <c r="R296">
        <v>0</v>
      </c>
      <c r="S296">
        <v>2</v>
      </c>
      <c r="T296">
        <v>0</v>
      </c>
      <c r="U296">
        <v>0</v>
      </c>
      <c r="V296">
        <v>0</v>
      </c>
      <c r="W296">
        <v>0</v>
      </c>
      <c r="X296">
        <v>0</v>
      </c>
    </row>
    <row r="297" spans="1:24" x14ac:dyDescent="0.3">
      <c r="A297" s="161"/>
      <c r="B297" s="3" t="s">
        <v>1540</v>
      </c>
      <c r="C297" t="s">
        <v>1541</v>
      </c>
      <c r="D297">
        <v>47</v>
      </c>
      <c r="E297" t="s">
        <v>678</v>
      </c>
      <c r="F297" s="3" t="s">
        <v>1880</v>
      </c>
      <c r="G297" t="s">
        <v>1881</v>
      </c>
      <c r="H297">
        <v>354</v>
      </c>
      <c r="I297" t="s">
        <v>615</v>
      </c>
      <c r="J297" t="s">
        <v>616</v>
      </c>
      <c r="K297">
        <v>54</v>
      </c>
      <c r="L297" t="s">
        <v>617</v>
      </c>
      <c r="M297" s="3" t="s">
        <v>1544</v>
      </c>
      <c r="N297" t="s">
        <v>1879</v>
      </c>
      <c r="O297" t="s">
        <v>425</v>
      </c>
      <c r="P297">
        <v>0</v>
      </c>
      <c r="Q297">
        <v>0</v>
      </c>
      <c r="R297">
        <v>0</v>
      </c>
      <c r="S297">
        <v>0</v>
      </c>
      <c r="T297">
        <v>0</v>
      </c>
      <c r="U297">
        <v>0</v>
      </c>
      <c r="V297">
        <v>32</v>
      </c>
      <c r="W297">
        <v>0</v>
      </c>
      <c r="X297">
        <v>0</v>
      </c>
    </row>
    <row r="298" spans="1:24" x14ac:dyDescent="0.3">
      <c r="A298" s="162"/>
      <c r="B298" s="3" t="s">
        <v>1882</v>
      </c>
      <c r="C298" t="s">
        <v>1883</v>
      </c>
      <c r="D298">
        <v>72</v>
      </c>
      <c r="E298" t="s">
        <v>633</v>
      </c>
      <c r="F298" s="3" t="s">
        <v>1884</v>
      </c>
      <c r="G298" t="s">
        <v>1885</v>
      </c>
      <c r="H298">
        <v>502</v>
      </c>
      <c r="I298" t="s">
        <v>1021</v>
      </c>
      <c r="J298" t="s">
        <v>616</v>
      </c>
      <c r="K298">
        <v>8</v>
      </c>
      <c r="L298" t="s">
        <v>786</v>
      </c>
      <c r="M298" s="3" t="s">
        <v>1544</v>
      </c>
      <c r="N298" t="s">
        <v>1879</v>
      </c>
      <c r="O298" t="s">
        <v>425</v>
      </c>
      <c r="P298">
        <v>0</v>
      </c>
      <c r="Q298">
        <v>0</v>
      </c>
      <c r="R298">
        <v>0</v>
      </c>
      <c r="S298">
        <v>0</v>
      </c>
      <c r="T298">
        <v>0</v>
      </c>
      <c r="U298">
        <v>0</v>
      </c>
      <c r="V298">
        <v>0</v>
      </c>
      <c r="W298">
        <v>0</v>
      </c>
      <c r="X298">
        <v>0</v>
      </c>
    </row>
    <row r="299" spans="1:24" x14ac:dyDescent="0.3">
      <c r="A299" s="161"/>
      <c r="B299" s="3" t="s">
        <v>1882</v>
      </c>
      <c r="C299" t="s">
        <v>1883</v>
      </c>
      <c r="D299">
        <v>72</v>
      </c>
      <c r="E299" t="s">
        <v>633</v>
      </c>
      <c r="F299" s="3" t="s">
        <v>1886</v>
      </c>
      <c r="G299" t="s">
        <v>1887</v>
      </c>
      <c r="H299">
        <v>500</v>
      </c>
      <c r="I299" t="s">
        <v>210</v>
      </c>
      <c r="J299" t="s">
        <v>616</v>
      </c>
      <c r="K299">
        <v>45</v>
      </c>
      <c r="L299" t="s">
        <v>685</v>
      </c>
      <c r="M299" s="3" t="s">
        <v>1544</v>
      </c>
      <c r="N299" t="s">
        <v>1879</v>
      </c>
      <c r="O299" t="s">
        <v>425</v>
      </c>
      <c r="P299">
        <v>60</v>
      </c>
      <c r="Q299">
        <v>0</v>
      </c>
      <c r="R299">
        <v>0</v>
      </c>
      <c r="S299">
        <v>0</v>
      </c>
      <c r="T299">
        <v>0</v>
      </c>
      <c r="U299">
        <v>0</v>
      </c>
      <c r="V299">
        <v>0</v>
      </c>
      <c r="W299">
        <v>0</v>
      </c>
      <c r="X299">
        <v>0</v>
      </c>
    </row>
    <row r="300" spans="1:24" x14ac:dyDescent="0.3">
      <c r="A300" s="162"/>
      <c r="B300" s="3" t="s">
        <v>85</v>
      </c>
      <c r="C300" t="s">
        <v>86</v>
      </c>
      <c r="D300">
        <v>13</v>
      </c>
      <c r="E300" t="s">
        <v>699</v>
      </c>
      <c r="F300" s="3" t="s">
        <v>83</v>
      </c>
      <c r="G300" t="s">
        <v>84</v>
      </c>
      <c r="H300">
        <v>500</v>
      </c>
      <c r="I300" t="s">
        <v>210</v>
      </c>
      <c r="J300" t="s">
        <v>629</v>
      </c>
      <c r="K300">
        <v>40</v>
      </c>
      <c r="L300" t="s">
        <v>623</v>
      </c>
      <c r="M300" s="3" t="s">
        <v>1544</v>
      </c>
      <c r="N300" t="s">
        <v>1879</v>
      </c>
      <c r="O300" t="s">
        <v>425</v>
      </c>
      <c r="P300">
        <v>144</v>
      </c>
      <c r="Q300">
        <v>0</v>
      </c>
      <c r="R300">
        <v>0</v>
      </c>
      <c r="S300">
        <v>0</v>
      </c>
      <c r="T300">
        <v>0</v>
      </c>
      <c r="U300">
        <v>0</v>
      </c>
      <c r="V300">
        <v>0</v>
      </c>
      <c r="W300">
        <v>0</v>
      </c>
      <c r="X300">
        <v>0</v>
      </c>
    </row>
    <row r="301" spans="1:24" x14ac:dyDescent="0.3">
      <c r="A301" s="162"/>
      <c r="B301" s="3" t="s">
        <v>1888</v>
      </c>
      <c r="C301" t="s">
        <v>1889</v>
      </c>
      <c r="D301">
        <v>17</v>
      </c>
      <c r="E301" t="s">
        <v>712</v>
      </c>
      <c r="F301" s="3" t="s">
        <v>1890</v>
      </c>
      <c r="G301" t="s">
        <v>1891</v>
      </c>
      <c r="H301">
        <v>500</v>
      </c>
      <c r="I301" t="s">
        <v>210</v>
      </c>
      <c r="J301" t="s">
        <v>629</v>
      </c>
      <c r="K301">
        <v>45</v>
      </c>
      <c r="L301" t="s">
        <v>685</v>
      </c>
      <c r="M301" s="3" t="s">
        <v>1544</v>
      </c>
      <c r="N301" t="s">
        <v>1892</v>
      </c>
      <c r="O301" t="s">
        <v>1893</v>
      </c>
      <c r="P301">
        <v>84</v>
      </c>
      <c r="Q301">
        <v>0</v>
      </c>
      <c r="R301">
        <v>0</v>
      </c>
      <c r="S301">
        <v>0</v>
      </c>
      <c r="T301">
        <v>0</v>
      </c>
      <c r="U301">
        <v>0</v>
      </c>
      <c r="V301">
        <v>0</v>
      </c>
      <c r="W301">
        <v>0</v>
      </c>
      <c r="X301">
        <v>0</v>
      </c>
    </row>
    <row r="302" spans="1:24" x14ac:dyDescent="0.3">
      <c r="A302" s="161"/>
      <c r="B302" s="3" t="s">
        <v>1630</v>
      </c>
      <c r="C302" t="s">
        <v>1631</v>
      </c>
      <c r="D302">
        <v>14</v>
      </c>
      <c r="E302" t="s">
        <v>967</v>
      </c>
      <c r="F302" s="3" t="s">
        <v>1894</v>
      </c>
      <c r="G302" t="s">
        <v>1895</v>
      </c>
      <c r="H302">
        <v>500</v>
      </c>
      <c r="I302" t="s">
        <v>210</v>
      </c>
      <c r="J302" t="s">
        <v>629</v>
      </c>
      <c r="K302">
        <v>41</v>
      </c>
      <c r="L302" t="s">
        <v>660</v>
      </c>
      <c r="M302" s="3" t="s">
        <v>1544</v>
      </c>
      <c r="N302" t="s">
        <v>1896</v>
      </c>
      <c r="O302" t="s">
        <v>1897</v>
      </c>
      <c r="P302">
        <v>55</v>
      </c>
      <c r="Q302">
        <v>0</v>
      </c>
      <c r="R302">
        <v>0</v>
      </c>
      <c r="S302">
        <v>0</v>
      </c>
      <c r="T302">
        <v>0</v>
      </c>
      <c r="U302">
        <v>0</v>
      </c>
      <c r="V302">
        <v>0</v>
      </c>
      <c r="W302">
        <v>0</v>
      </c>
      <c r="X302">
        <v>0</v>
      </c>
    </row>
    <row r="303" spans="1:24" x14ac:dyDescent="0.3">
      <c r="A303" s="161"/>
      <c r="B303" s="3" t="s">
        <v>1898</v>
      </c>
      <c r="C303" t="s">
        <v>1899</v>
      </c>
      <c r="D303">
        <v>13</v>
      </c>
      <c r="E303" t="s">
        <v>699</v>
      </c>
      <c r="F303" s="3" t="s">
        <v>1900</v>
      </c>
      <c r="G303" t="s">
        <v>1901</v>
      </c>
      <c r="H303">
        <v>500</v>
      </c>
      <c r="I303" t="s">
        <v>210</v>
      </c>
      <c r="J303" t="s">
        <v>629</v>
      </c>
      <c r="K303">
        <v>41</v>
      </c>
      <c r="L303" t="s">
        <v>660</v>
      </c>
      <c r="M303" s="3" t="s">
        <v>1544</v>
      </c>
      <c r="N303" t="s">
        <v>1902</v>
      </c>
      <c r="O303" t="s">
        <v>1903</v>
      </c>
      <c r="P303">
        <v>113</v>
      </c>
      <c r="Q303">
        <v>0</v>
      </c>
      <c r="R303">
        <v>0</v>
      </c>
      <c r="S303">
        <v>0</v>
      </c>
      <c r="T303">
        <v>0</v>
      </c>
      <c r="U303">
        <v>0</v>
      </c>
      <c r="V303">
        <v>0</v>
      </c>
      <c r="W303">
        <v>0</v>
      </c>
      <c r="X303">
        <v>0</v>
      </c>
    </row>
    <row r="304" spans="1:24" x14ac:dyDescent="0.3">
      <c r="A304" s="161"/>
      <c r="B304" s="3" t="s">
        <v>73</v>
      </c>
      <c r="C304" t="s">
        <v>74</v>
      </c>
      <c r="D304">
        <v>14</v>
      </c>
      <c r="E304" t="s">
        <v>967</v>
      </c>
      <c r="F304" s="3" t="s">
        <v>1904</v>
      </c>
      <c r="G304" t="s">
        <v>1905</v>
      </c>
      <c r="H304">
        <v>500</v>
      </c>
      <c r="I304" t="s">
        <v>210</v>
      </c>
      <c r="J304" t="s">
        <v>629</v>
      </c>
      <c r="K304">
        <v>41</v>
      </c>
      <c r="L304" t="s">
        <v>660</v>
      </c>
      <c r="M304" s="3" t="s">
        <v>1544</v>
      </c>
      <c r="N304" t="s">
        <v>1906</v>
      </c>
      <c r="O304" t="s">
        <v>1907</v>
      </c>
      <c r="P304">
        <v>103</v>
      </c>
      <c r="Q304">
        <v>0</v>
      </c>
      <c r="R304">
        <v>0</v>
      </c>
      <c r="S304">
        <v>0</v>
      </c>
      <c r="T304">
        <v>0</v>
      </c>
      <c r="U304">
        <v>0</v>
      </c>
      <c r="V304">
        <v>0</v>
      </c>
      <c r="W304">
        <v>0</v>
      </c>
      <c r="X304">
        <v>0</v>
      </c>
    </row>
    <row r="305" spans="1:24" x14ac:dyDescent="0.3">
      <c r="A305" s="162"/>
      <c r="B305" s="3" t="s">
        <v>1540</v>
      </c>
      <c r="C305" t="s">
        <v>1541</v>
      </c>
      <c r="D305">
        <v>47</v>
      </c>
      <c r="E305" t="s">
        <v>678</v>
      </c>
      <c r="F305" s="3" t="s">
        <v>1908</v>
      </c>
      <c r="G305" t="s">
        <v>1909</v>
      </c>
      <c r="H305">
        <v>500</v>
      </c>
      <c r="I305" t="s">
        <v>210</v>
      </c>
      <c r="J305" t="s">
        <v>629</v>
      </c>
      <c r="K305">
        <v>45</v>
      </c>
      <c r="L305" t="s">
        <v>685</v>
      </c>
      <c r="M305" s="3" t="s">
        <v>1544</v>
      </c>
      <c r="N305" t="s">
        <v>1910</v>
      </c>
      <c r="O305" t="s">
        <v>1911</v>
      </c>
      <c r="P305">
        <v>87</v>
      </c>
      <c r="Q305">
        <v>0</v>
      </c>
      <c r="R305">
        <v>0</v>
      </c>
      <c r="S305">
        <v>0</v>
      </c>
      <c r="T305">
        <v>0</v>
      </c>
      <c r="U305">
        <v>0</v>
      </c>
      <c r="V305">
        <v>0</v>
      </c>
      <c r="W305">
        <v>0</v>
      </c>
      <c r="X305">
        <v>0</v>
      </c>
    </row>
    <row r="306" spans="1:24" x14ac:dyDescent="0.3">
      <c r="A306" s="162"/>
      <c r="B306" s="3" t="s">
        <v>1912</v>
      </c>
      <c r="C306" t="s">
        <v>1913</v>
      </c>
      <c r="D306">
        <v>60</v>
      </c>
      <c r="E306" t="s">
        <v>641</v>
      </c>
      <c r="F306" s="3" t="s">
        <v>1914</v>
      </c>
      <c r="G306" t="s">
        <v>1915</v>
      </c>
      <c r="H306">
        <v>209</v>
      </c>
      <c r="I306" t="s">
        <v>726</v>
      </c>
      <c r="J306" t="s">
        <v>616</v>
      </c>
      <c r="K306">
        <v>99</v>
      </c>
      <c r="L306" t="s">
        <v>727</v>
      </c>
      <c r="M306" s="3" t="s">
        <v>1544</v>
      </c>
      <c r="N306" t="s">
        <v>1910</v>
      </c>
      <c r="O306" t="s">
        <v>1911</v>
      </c>
      <c r="P306">
        <v>0</v>
      </c>
      <c r="Q306">
        <v>0</v>
      </c>
      <c r="R306">
        <v>0</v>
      </c>
      <c r="S306">
        <v>0</v>
      </c>
      <c r="T306">
        <v>0</v>
      </c>
      <c r="U306">
        <v>0</v>
      </c>
      <c r="V306">
        <v>0</v>
      </c>
      <c r="W306">
        <v>0</v>
      </c>
      <c r="X306">
        <v>0</v>
      </c>
    </row>
    <row r="307" spans="1:24" x14ac:dyDescent="0.3">
      <c r="A307" s="162"/>
      <c r="B307" s="3" t="s">
        <v>1912</v>
      </c>
      <c r="C307" t="s">
        <v>1913</v>
      </c>
      <c r="D307">
        <v>60</v>
      </c>
      <c r="E307" t="s">
        <v>641</v>
      </c>
      <c r="F307" s="3" t="s">
        <v>1916</v>
      </c>
      <c r="G307" t="s">
        <v>1917</v>
      </c>
      <c r="H307">
        <v>354</v>
      </c>
      <c r="I307" t="s">
        <v>615</v>
      </c>
      <c r="J307" t="s">
        <v>616</v>
      </c>
      <c r="K307">
        <v>54</v>
      </c>
      <c r="L307" t="s">
        <v>617</v>
      </c>
      <c r="M307" s="3" t="s">
        <v>1544</v>
      </c>
      <c r="N307" t="s">
        <v>1910</v>
      </c>
      <c r="O307" t="s">
        <v>1911</v>
      </c>
      <c r="P307">
        <v>0</v>
      </c>
      <c r="Q307">
        <v>0</v>
      </c>
      <c r="R307">
        <v>0</v>
      </c>
      <c r="S307">
        <v>0</v>
      </c>
      <c r="T307">
        <v>0</v>
      </c>
      <c r="U307">
        <v>0</v>
      </c>
      <c r="V307">
        <v>48</v>
      </c>
      <c r="W307">
        <v>0</v>
      </c>
      <c r="X307">
        <v>0</v>
      </c>
    </row>
    <row r="308" spans="1:24" x14ac:dyDescent="0.3">
      <c r="A308" s="162"/>
      <c r="B308" s="3" t="s">
        <v>1564</v>
      </c>
      <c r="C308" t="s">
        <v>1565</v>
      </c>
      <c r="D308">
        <v>8</v>
      </c>
      <c r="E308" t="s">
        <v>1549</v>
      </c>
      <c r="F308" s="3" t="s">
        <v>1918</v>
      </c>
      <c r="G308" t="s">
        <v>1919</v>
      </c>
      <c r="H308">
        <v>202</v>
      </c>
      <c r="I308" t="s">
        <v>650</v>
      </c>
      <c r="J308" t="s">
        <v>616</v>
      </c>
      <c r="K308">
        <v>8</v>
      </c>
      <c r="L308" t="s">
        <v>786</v>
      </c>
      <c r="M308" s="3" t="s">
        <v>1544</v>
      </c>
      <c r="N308" t="s">
        <v>1920</v>
      </c>
      <c r="O308" t="s">
        <v>1921</v>
      </c>
      <c r="P308">
        <v>0</v>
      </c>
      <c r="Q308">
        <v>0</v>
      </c>
      <c r="R308">
        <v>0</v>
      </c>
      <c r="S308">
        <v>0</v>
      </c>
      <c r="T308">
        <v>0</v>
      </c>
      <c r="U308">
        <v>0</v>
      </c>
      <c r="V308">
        <v>0</v>
      </c>
      <c r="W308">
        <v>0</v>
      </c>
      <c r="X308">
        <v>0</v>
      </c>
    </row>
    <row r="309" spans="1:24" x14ac:dyDescent="0.3">
      <c r="A309" s="162"/>
      <c r="B309" s="3" t="s">
        <v>69</v>
      </c>
      <c r="C309" t="s">
        <v>70</v>
      </c>
      <c r="D309">
        <v>21</v>
      </c>
      <c r="E309" t="s">
        <v>612</v>
      </c>
      <c r="F309" s="3" t="s">
        <v>67</v>
      </c>
      <c r="G309" t="s">
        <v>68</v>
      </c>
      <c r="H309">
        <v>500</v>
      </c>
      <c r="I309" t="s">
        <v>210</v>
      </c>
      <c r="J309" t="s">
        <v>629</v>
      </c>
      <c r="K309">
        <v>40</v>
      </c>
      <c r="L309" t="s">
        <v>623</v>
      </c>
      <c r="M309" s="3" t="s">
        <v>1544</v>
      </c>
      <c r="N309" t="s">
        <v>1922</v>
      </c>
      <c r="O309" t="s">
        <v>421</v>
      </c>
      <c r="P309">
        <v>97</v>
      </c>
      <c r="Q309">
        <v>0</v>
      </c>
      <c r="R309">
        <v>0</v>
      </c>
      <c r="S309">
        <v>0</v>
      </c>
      <c r="T309">
        <v>0</v>
      </c>
      <c r="U309">
        <v>13</v>
      </c>
      <c r="V309">
        <v>0</v>
      </c>
      <c r="W309">
        <v>0</v>
      </c>
      <c r="X309">
        <v>0</v>
      </c>
    </row>
    <row r="310" spans="1:24" x14ac:dyDescent="0.3">
      <c r="A310" s="160"/>
      <c r="B310" s="3" t="s">
        <v>1155</v>
      </c>
      <c r="C310" t="s">
        <v>1156</v>
      </c>
      <c r="D310">
        <v>62</v>
      </c>
      <c r="E310" t="s">
        <v>1157</v>
      </c>
      <c r="F310" s="3" t="s">
        <v>1923</v>
      </c>
      <c r="G310" t="s">
        <v>1924</v>
      </c>
      <c r="H310">
        <v>202</v>
      </c>
      <c r="I310" t="s">
        <v>650</v>
      </c>
      <c r="J310" t="s">
        <v>616</v>
      </c>
      <c r="K310">
        <v>8</v>
      </c>
      <c r="L310" t="s">
        <v>786</v>
      </c>
      <c r="M310" s="3" t="s">
        <v>1544</v>
      </c>
      <c r="N310" t="s">
        <v>1925</v>
      </c>
      <c r="O310" t="s">
        <v>1926</v>
      </c>
      <c r="P310">
        <v>0</v>
      </c>
      <c r="Q310">
        <v>0</v>
      </c>
      <c r="R310">
        <v>0</v>
      </c>
      <c r="S310">
        <v>0</v>
      </c>
      <c r="T310">
        <v>0</v>
      </c>
      <c r="U310">
        <v>0</v>
      </c>
      <c r="V310">
        <v>0</v>
      </c>
      <c r="W310">
        <v>0</v>
      </c>
      <c r="X310">
        <v>0</v>
      </c>
    </row>
    <row r="311" spans="1:24" x14ac:dyDescent="0.3">
      <c r="A311" s="160"/>
      <c r="B311" s="3" t="s">
        <v>1155</v>
      </c>
      <c r="C311" t="s">
        <v>1156</v>
      </c>
      <c r="D311">
        <v>62</v>
      </c>
      <c r="E311" t="s">
        <v>1157</v>
      </c>
      <c r="F311" s="3" t="s">
        <v>1927</v>
      </c>
      <c r="G311" t="s">
        <v>1928</v>
      </c>
      <c r="H311">
        <v>500</v>
      </c>
      <c r="I311" t="s">
        <v>210</v>
      </c>
      <c r="J311" t="s">
        <v>616</v>
      </c>
      <c r="K311">
        <v>45</v>
      </c>
      <c r="L311" t="s">
        <v>685</v>
      </c>
      <c r="M311" s="3" t="s">
        <v>1544</v>
      </c>
      <c r="N311" t="s">
        <v>1925</v>
      </c>
      <c r="O311" t="s">
        <v>1926</v>
      </c>
      <c r="P311">
        <v>50</v>
      </c>
      <c r="Q311">
        <v>0</v>
      </c>
      <c r="R311">
        <v>0</v>
      </c>
      <c r="S311">
        <v>2</v>
      </c>
      <c r="T311">
        <v>0</v>
      </c>
      <c r="U311">
        <v>0</v>
      </c>
      <c r="V311">
        <v>0</v>
      </c>
      <c r="W311">
        <v>0</v>
      </c>
      <c r="X311">
        <v>0</v>
      </c>
    </row>
    <row r="312" spans="1:24" x14ac:dyDescent="0.3">
      <c r="A312" s="161"/>
      <c r="B312" s="3" t="s">
        <v>1929</v>
      </c>
      <c r="C312" t="s">
        <v>1930</v>
      </c>
      <c r="D312">
        <v>13</v>
      </c>
      <c r="E312" t="s">
        <v>699</v>
      </c>
      <c r="F312" s="3" t="s">
        <v>1931</v>
      </c>
      <c r="G312" t="s">
        <v>1932</v>
      </c>
      <c r="H312">
        <v>500</v>
      </c>
      <c r="I312" t="s">
        <v>210</v>
      </c>
      <c r="J312" t="s">
        <v>629</v>
      </c>
      <c r="K312">
        <v>41</v>
      </c>
      <c r="L312" t="s">
        <v>660</v>
      </c>
      <c r="M312" s="3" t="s">
        <v>1544</v>
      </c>
      <c r="N312" t="s">
        <v>1933</v>
      </c>
      <c r="O312" t="s">
        <v>1934</v>
      </c>
      <c r="P312">
        <v>115</v>
      </c>
      <c r="Q312">
        <v>6</v>
      </c>
      <c r="R312">
        <v>0</v>
      </c>
      <c r="S312">
        <v>0</v>
      </c>
      <c r="T312">
        <v>0</v>
      </c>
      <c r="U312">
        <v>20</v>
      </c>
      <c r="V312">
        <v>0</v>
      </c>
      <c r="W312">
        <v>0</v>
      </c>
      <c r="X312">
        <v>0</v>
      </c>
    </row>
    <row r="313" spans="1:24" x14ac:dyDescent="0.3">
      <c r="A313" s="162"/>
      <c r="B313" s="3" t="s">
        <v>1935</v>
      </c>
      <c r="C313" t="s">
        <v>1936</v>
      </c>
      <c r="D313">
        <v>17</v>
      </c>
      <c r="E313" t="s">
        <v>712</v>
      </c>
      <c r="F313" s="3" t="s">
        <v>1937</v>
      </c>
      <c r="G313" t="s">
        <v>1938</v>
      </c>
      <c r="H313">
        <v>500</v>
      </c>
      <c r="I313" t="s">
        <v>210</v>
      </c>
      <c r="J313" t="s">
        <v>616</v>
      </c>
      <c r="K313">
        <v>45</v>
      </c>
      <c r="L313" t="s">
        <v>685</v>
      </c>
      <c r="M313" s="3" t="s">
        <v>1544</v>
      </c>
      <c r="N313" t="s">
        <v>1933</v>
      </c>
      <c r="O313" t="s">
        <v>1934</v>
      </c>
      <c r="P313">
        <v>80</v>
      </c>
      <c r="Q313">
        <v>0</v>
      </c>
      <c r="R313">
        <v>0</v>
      </c>
      <c r="S313">
        <v>0</v>
      </c>
      <c r="T313">
        <v>0</v>
      </c>
      <c r="U313">
        <v>0</v>
      </c>
      <c r="V313">
        <v>0</v>
      </c>
      <c r="W313">
        <v>0</v>
      </c>
      <c r="X313">
        <v>0</v>
      </c>
    </row>
    <row r="314" spans="1:24" x14ac:dyDescent="0.3">
      <c r="A314" s="161"/>
      <c r="B314" s="3" t="s">
        <v>1564</v>
      </c>
      <c r="C314" t="s">
        <v>1565</v>
      </c>
      <c r="D314">
        <v>8</v>
      </c>
      <c r="E314" t="s">
        <v>1549</v>
      </c>
      <c r="F314" s="3" t="s">
        <v>1939</v>
      </c>
      <c r="G314" t="s">
        <v>1940</v>
      </c>
      <c r="H314">
        <v>202</v>
      </c>
      <c r="I314" t="s">
        <v>650</v>
      </c>
      <c r="J314" t="s">
        <v>616</v>
      </c>
      <c r="K314">
        <v>8</v>
      </c>
      <c r="L314" t="s">
        <v>786</v>
      </c>
      <c r="M314" s="3" t="s">
        <v>1544</v>
      </c>
      <c r="N314" t="s">
        <v>1941</v>
      </c>
      <c r="O314" t="s">
        <v>1942</v>
      </c>
      <c r="P314">
        <v>0</v>
      </c>
      <c r="Q314">
        <v>0</v>
      </c>
      <c r="R314">
        <v>0</v>
      </c>
      <c r="S314">
        <v>0</v>
      </c>
      <c r="T314">
        <v>0</v>
      </c>
      <c r="U314">
        <v>0</v>
      </c>
      <c r="V314">
        <v>0</v>
      </c>
      <c r="W314">
        <v>0</v>
      </c>
      <c r="X314">
        <v>0</v>
      </c>
    </row>
    <row r="315" spans="1:24" x14ac:dyDescent="0.3">
      <c r="A315" s="162"/>
      <c r="B315" s="3" t="s">
        <v>1943</v>
      </c>
      <c r="C315" t="s">
        <v>1944</v>
      </c>
      <c r="D315">
        <v>60</v>
      </c>
      <c r="E315" t="s">
        <v>641</v>
      </c>
      <c r="F315" s="3" t="s">
        <v>1945</v>
      </c>
      <c r="G315" t="s">
        <v>1946</v>
      </c>
      <c r="H315">
        <v>500</v>
      </c>
      <c r="I315" t="s">
        <v>210</v>
      </c>
      <c r="J315" t="s">
        <v>629</v>
      </c>
      <c r="K315">
        <v>45</v>
      </c>
      <c r="L315" t="s">
        <v>685</v>
      </c>
      <c r="M315" s="3" t="s">
        <v>1544</v>
      </c>
      <c r="N315" t="s">
        <v>1947</v>
      </c>
      <c r="O315" t="s">
        <v>1948</v>
      </c>
      <c r="P315">
        <v>24</v>
      </c>
      <c r="Q315">
        <v>0</v>
      </c>
      <c r="R315">
        <v>0</v>
      </c>
      <c r="S315">
        <v>0</v>
      </c>
      <c r="T315">
        <v>0</v>
      </c>
      <c r="U315">
        <v>0</v>
      </c>
      <c r="V315">
        <v>0</v>
      </c>
      <c r="W315">
        <v>0</v>
      </c>
      <c r="X315">
        <v>0</v>
      </c>
    </row>
    <row r="316" spans="1:24" x14ac:dyDescent="0.3">
      <c r="A316" s="161"/>
      <c r="B316" s="3" t="s">
        <v>1949</v>
      </c>
      <c r="C316" t="s">
        <v>1950</v>
      </c>
      <c r="D316">
        <v>72</v>
      </c>
      <c r="E316" t="s">
        <v>633</v>
      </c>
      <c r="F316" s="3" t="s">
        <v>1951</v>
      </c>
      <c r="G316" t="s">
        <v>1952</v>
      </c>
      <c r="H316">
        <v>500</v>
      </c>
      <c r="I316" t="s">
        <v>210</v>
      </c>
      <c r="J316" t="s">
        <v>629</v>
      </c>
      <c r="K316">
        <v>45</v>
      </c>
      <c r="L316" t="s">
        <v>685</v>
      </c>
      <c r="M316" s="3" t="s">
        <v>1544</v>
      </c>
      <c r="N316" t="s">
        <v>1953</v>
      </c>
      <c r="O316" t="s">
        <v>1954</v>
      </c>
      <c r="P316">
        <v>78</v>
      </c>
      <c r="Q316">
        <v>0</v>
      </c>
      <c r="R316">
        <v>0</v>
      </c>
      <c r="S316">
        <v>0</v>
      </c>
      <c r="T316">
        <v>0</v>
      </c>
      <c r="U316">
        <v>0</v>
      </c>
      <c r="V316">
        <v>0</v>
      </c>
      <c r="W316">
        <v>0</v>
      </c>
      <c r="X316">
        <v>0</v>
      </c>
    </row>
    <row r="317" spans="1:24" x14ac:dyDescent="0.3">
      <c r="A317" s="161"/>
      <c r="B317" s="3" t="s">
        <v>1614</v>
      </c>
      <c r="C317" t="s">
        <v>1615</v>
      </c>
      <c r="D317">
        <v>14</v>
      </c>
      <c r="E317" t="s">
        <v>967</v>
      </c>
      <c r="F317" s="3" t="s">
        <v>1955</v>
      </c>
      <c r="G317" t="s">
        <v>1956</v>
      </c>
      <c r="H317">
        <v>500</v>
      </c>
      <c r="I317" t="s">
        <v>210</v>
      </c>
      <c r="J317" t="s">
        <v>629</v>
      </c>
      <c r="K317">
        <v>41</v>
      </c>
      <c r="L317" t="s">
        <v>660</v>
      </c>
      <c r="M317" s="3" t="s">
        <v>1544</v>
      </c>
      <c r="N317" t="s">
        <v>1953</v>
      </c>
      <c r="O317" t="s">
        <v>1954</v>
      </c>
      <c r="P317">
        <v>105</v>
      </c>
      <c r="Q317">
        <v>0</v>
      </c>
      <c r="R317">
        <v>0</v>
      </c>
      <c r="S317">
        <v>5</v>
      </c>
      <c r="T317">
        <v>0</v>
      </c>
      <c r="U317">
        <v>0</v>
      </c>
      <c r="V317">
        <v>0</v>
      </c>
      <c r="W317">
        <v>0</v>
      </c>
      <c r="X317">
        <v>0</v>
      </c>
    </row>
    <row r="318" spans="1:24" x14ac:dyDescent="0.3">
      <c r="A318" s="161"/>
      <c r="B318" s="3" t="s">
        <v>1564</v>
      </c>
      <c r="C318" t="s">
        <v>1565</v>
      </c>
      <c r="D318">
        <v>8</v>
      </c>
      <c r="E318" t="s">
        <v>1549</v>
      </c>
      <c r="F318" s="3" t="s">
        <v>1957</v>
      </c>
      <c r="G318" t="s">
        <v>1958</v>
      </c>
      <c r="H318">
        <v>202</v>
      </c>
      <c r="I318" t="s">
        <v>650</v>
      </c>
      <c r="J318" t="s">
        <v>629</v>
      </c>
      <c r="K318">
        <v>8</v>
      </c>
      <c r="L318" t="s">
        <v>786</v>
      </c>
      <c r="M318" s="3" t="s">
        <v>1544</v>
      </c>
      <c r="N318" t="s">
        <v>1959</v>
      </c>
      <c r="O318" t="s">
        <v>1960</v>
      </c>
      <c r="P318">
        <v>0</v>
      </c>
      <c r="Q318">
        <v>0</v>
      </c>
      <c r="R318">
        <v>0</v>
      </c>
      <c r="S318">
        <v>0</v>
      </c>
      <c r="T318">
        <v>0</v>
      </c>
      <c r="U318">
        <v>0</v>
      </c>
      <c r="V318">
        <v>0</v>
      </c>
      <c r="W318">
        <v>0</v>
      </c>
      <c r="X318">
        <v>0</v>
      </c>
    </row>
    <row r="319" spans="1:24" x14ac:dyDescent="0.3">
      <c r="A319" s="162"/>
      <c r="B319" s="3" t="s">
        <v>1595</v>
      </c>
      <c r="C319" t="s">
        <v>1596</v>
      </c>
      <c r="D319">
        <v>60</v>
      </c>
      <c r="E319" t="s">
        <v>641</v>
      </c>
      <c r="F319" s="3" t="s">
        <v>1961</v>
      </c>
      <c r="G319" t="s">
        <v>1962</v>
      </c>
      <c r="H319">
        <v>354</v>
      </c>
      <c r="I319" t="s">
        <v>615</v>
      </c>
      <c r="J319" t="s">
        <v>616</v>
      </c>
      <c r="K319">
        <v>54</v>
      </c>
      <c r="L319" t="s">
        <v>617</v>
      </c>
      <c r="M319" s="3" t="s">
        <v>1544</v>
      </c>
      <c r="N319" t="s">
        <v>1963</v>
      </c>
      <c r="O319" t="s">
        <v>1964</v>
      </c>
      <c r="P319">
        <v>0</v>
      </c>
      <c r="Q319">
        <v>0</v>
      </c>
      <c r="R319">
        <v>0</v>
      </c>
      <c r="S319">
        <v>0</v>
      </c>
      <c r="T319">
        <v>0</v>
      </c>
      <c r="U319">
        <v>0</v>
      </c>
      <c r="V319">
        <v>88</v>
      </c>
      <c r="W319">
        <v>10</v>
      </c>
      <c r="X319">
        <v>0</v>
      </c>
    </row>
    <row r="320" spans="1:24" x14ac:dyDescent="0.3">
      <c r="A320" s="161"/>
      <c r="B320" s="3" t="s">
        <v>1540</v>
      </c>
      <c r="C320" t="s">
        <v>1541</v>
      </c>
      <c r="D320">
        <v>47</v>
      </c>
      <c r="E320" t="s">
        <v>678</v>
      </c>
      <c r="F320" s="3" t="s">
        <v>1965</v>
      </c>
      <c r="G320" t="s">
        <v>1966</v>
      </c>
      <c r="H320">
        <v>354</v>
      </c>
      <c r="I320" t="s">
        <v>615</v>
      </c>
      <c r="J320" t="s">
        <v>616</v>
      </c>
      <c r="K320">
        <v>54</v>
      </c>
      <c r="L320" t="s">
        <v>617</v>
      </c>
      <c r="M320" s="3" t="s">
        <v>1544</v>
      </c>
      <c r="N320" t="s">
        <v>1967</v>
      </c>
      <c r="O320" t="s">
        <v>1968</v>
      </c>
      <c r="P320">
        <v>0</v>
      </c>
      <c r="Q320">
        <v>0</v>
      </c>
      <c r="R320">
        <v>0</v>
      </c>
      <c r="S320">
        <v>0</v>
      </c>
      <c r="T320">
        <v>0</v>
      </c>
      <c r="U320">
        <v>0</v>
      </c>
      <c r="V320">
        <v>23</v>
      </c>
      <c r="W320">
        <v>5</v>
      </c>
      <c r="X320">
        <v>0</v>
      </c>
    </row>
    <row r="321" spans="1:24" x14ac:dyDescent="0.3">
      <c r="A321" s="162"/>
      <c r="B321" s="3" t="s">
        <v>1771</v>
      </c>
      <c r="C321" t="s">
        <v>1772</v>
      </c>
      <c r="D321">
        <v>14</v>
      </c>
      <c r="E321" t="s">
        <v>967</v>
      </c>
      <c r="F321" s="3" t="s">
        <v>1969</v>
      </c>
      <c r="G321" t="s">
        <v>1970</v>
      </c>
      <c r="H321">
        <v>500</v>
      </c>
      <c r="I321" t="s">
        <v>210</v>
      </c>
      <c r="J321" t="s">
        <v>629</v>
      </c>
      <c r="K321">
        <v>45</v>
      </c>
      <c r="L321" t="s">
        <v>685</v>
      </c>
      <c r="M321" s="3" t="s">
        <v>1544</v>
      </c>
      <c r="N321" t="s">
        <v>1967</v>
      </c>
      <c r="O321" t="s">
        <v>1968</v>
      </c>
      <c r="P321">
        <v>182</v>
      </c>
      <c r="Q321">
        <v>0</v>
      </c>
      <c r="R321">
        <v>0</v>
      </c>
      <c r="S321">
        <v>0</v>
      </c>
      <c r="T321">
        <v>0</v>
      </c>
      <c r="U321">
        <v>0</v>
      </c>
      <c r="V321">
        <v>0</v>
      </c>
      <c r="W321">
        <v>0</v>
      </c>
      <c r="X321">
        <v>0</v>
      </c>
    </row>
    <row r="322" spans="1:24" x14ac:dyDescent="0.3">
      <c r="A322" s="161"/>
      <c r="B322" s="3" t="s">
        <v>1971</v>
      </c>
      <c r="C322" t="s">
        <v>1972</v>
      </c>
      <c r="D322">
        <v>21</v>
      </c>
      <c r="E322" t="s">
        <v>612</v>
      </c>
      <c r="F322" s="3" t="s">
        <v>1973</v>
      </c>
      <c r="G322" t="s">
        <v>1972</v>
      </c>
      <c r="H322">
        <v>500</v>
      </c>
      <c r="I322" t="s">
        <v>210</v>
      </c>
      <c r="J322" t="s">
        <v>616</v>
      </c>
      <c r="K322">
        <v>45</v>
      </c>
      <c r="L322" t="s">
        <v>685</v>
      </c>
      <c r="M322" s="3" t="s">
        <v>1974</v>
      </c>
      <c r="N322" t="s">
        <v>1975</v>
      </c>
      <c r="O322" t="s">
        <v>1976</v>
      </c>
      <c r="P322">
        <v>67</v>
      </c>
      <c r="Q322">
        <v>0</v>
      </c>
      <c r="R322">
        <v>0</v>
      </c>
      <c r="S322">
        <v>0</v>
      </c>
      <c r="T322">
        <v>0</v>
      </c>
      <c r="U322">
        <v>0</v>
      </c>
      <c r="V322">
        <v>0</v>
      </c>
      <c r="W322">
        <v>0</v>
      </c>
      <c r="X322">
        <v>0</v>
      </c>
    </row>
    <row r="323" spans="1:24" x14ac:dyDescent="0.3">
      <c r="A323" s="161"/>
      <c r="B323" s="3" t="s">
        <v>1977</v>
      </c>
      <c r="C323" t="s">
        <v>1978</v>
      </c>
      <c r="D323">
        <v>21</v>
      </c>
      <c r="E323" t="s">
        <v>612</v>
      </c>
      <c r="F323" s="3" t="s">
        <v>1979</v>
      </c>
      <c r="G323" t="s">
        <v>1978</v>
      </c>
      <c r="H323">
        <v>500</v>
      </c>
      <c r="I323" t="s">
        <v>210</v>
      </c>
      <c r="J323" t="s">
        <v>616</v>
      </c>
      <c r="K323">
        <v>45</v>
      </c>
      <c r="L323" t="s">
        <v>685</v>
      </c>
      <c r="M323" s="3" t="s">
        <v>1974</v>
      </c>
      <c r="N323" t="s">
        <v>1980</v>
      </c>
      <c r="O323" t="s">
        <v>1981</v>
      </c>
      <c r="P323">
        <v>43</v>
      </c>
      <c r="Q323">
        <v>0</v>
      </c>
      <c r="R323">
        <v>0</v>
      </c>
      <c r="S323">
        <v>2</v>
      </c>
      <c r="T323">
        <v>0</v>
      </c>
      <c r="U323">
        <v>0</v>
      </c>
      <c r="V323">
        <v>0</v>
      </c>
      <c r="W323">
        <v>0</v>
      </c>
      <c r="X323">
        <v>0</v>
      </c>
    </row>
    <row r="324" spans="1:24" x14ac:dyDescent="0.3">
      <c r="A324" s="162"/>
      <c r="B324" s="3" t="s">
        <v>1982</v>
      </c>
      <c r="C324" t="s">
        <v>1983</v>
      </c>
      <c r="D324">
        <v>17</v>
      </c>
      <c r="E324" t="s">
        <v>712</v>
      </c>
      <c r="F324" s="3" t="s">
        <v>1984</v>
      </c>
      <c r="G324" t="s">
        <v>1985</v>
      </c>
      <c r="H324">
        <v>500</v>
      </c>
      <c r="I324" t="s">
        <v>210</v>
      </c>
      <c r="J324" t="s">
        <v>616</v>
      </c>
      <c r="K324">
        <v>45</v>
      </c>
      <c r="L324" t="s">
        <v>685</v>
      </c>
      <c r="M324" s="3" t="s">
        <v>1974</v>
      </c>
      <c r="N324" t="s">
        <v>1986</v>
      </c>
      <c r="O324" t="s">
        <v>1987</v>
      </c>
      <c r="P324">
        <v>60</v>
      </c>
      <c r="Q324">
        <v>0</v>
      </c>
      <c r="R324">
        <v>0</v>
      </c>
      <c r="S324">
        <v>2</v>
      </c>
      <c r="T324">
        <v>0</v>
      </c>
      <c r="U324">
        <v>0</v>
      </c>
      <c r="V324">
        <v>0</v>
      </c>
      <c r="W324">
        <v>0</v>
      </c>
      <c r="X324">
        <v>0</v>
      </c>
    </row>
    <row r="325" spans="1:24" x14ac:dyDescent="0.3">
      <c r="A325" s="162"/>
      <c r="B325" s="3" t="s">
        <v>1988</v>
      </c>
      <c r="C325" t="s">
        <v>1989</v>
      </c>
      <c r="D325">
        <v>60</v>
      </c>
      <c r="E325" t="s">
        <v>641</v>
      </c>
      <c r="F325" s="3" t="s">
        <v>1990</v>
      </c>
      <c r="G325" t="s">
        <v>1991</v>
      </c>
      <c r="H325">
        <v>500</v>
      </c>
      <c r="I325" t="s">
        <v>210</v>
      </c>
      <c r="J325" t="s">
        <v>616</v>
      </c>
      <c r="K325">
        <v>45</v>
      </c>
      <c r="L325" t="s">
        <v>685</v>
      </c>
      <c r="M325" s="3" t="s">
        <v>1974</v>
      </c>
      <c r="N325" t="s">
        <v>1992</v>
      </c>
      <c r="O325" t="s">
        <v>424</v>
      </c>
      <c r="P325">
        <v>77</v>
      </c>
      <c r="Q325">
        <v>0</v>
      </c>
      <c r="R325">
        <v>0</v>
      </c>
      <c r="S325">
        <v>0</v>
      </c>
      <c r="T325">
        <v>0</v>
      </c>
      <c r="U325">
        <v>0</v>
      </c>
      <c r="V325">
        <v>0</v>
      </c>
      <c r="W325">
        <v>0</v>
      </c>
      <c r="X325">
        <v>0</v>
      </c>
    </row>
    <row r="326" spans="1:24" x14ac:dyDescent="0.3">
      <c r="A326" s="162"/>
      <c r="B326" s="3" t="s">
        <v>1993</v>
      </c>
      <c r="C326" t="s">
        <v>1994</v>
      </c>
      <c r="D326">
        <v>60</v>
      </c>
      <c r="E326" t="s">
        <v>641</v>
      </c>
      <c r="F326" s="3" t="s">
        <v>1995</v>
      </c>
      <c r="G326" t="s">
        <v>1994</v>
      </c>
      <c r="H326">
        <v>502</v>
      </c>
      <c r="I326" t="s">
        <v>1021</v>
      </c>
      <c r="J326" t="s">
        <v>616</v>
      </c>
      <c r="K326">
        <v>1</v>
      </c>
      <c r="L326" t="s">
        <v>651</v>
      </c>
      <c r="M326" s="3" t="s">
        <v>1974</v>
      </c>
      <c r="N326" t="s">
        <v>1992</v>
      </c>
      <c r="O326" t="s">
        <v>424</v>
      </c>
      <c r="P326">
        <v>12</v>
      </c>
      <c r="Q326">
        <v>0</v>
      </c>
      <c r="R326">
        <v>0</v>
      </c>
      <c r="S326">
        <v>0</v>
      </c>
      <c r="T326">
        <v>0</v>
      </c>
      <c r="U326">
        <v>0</v>
      </c>
      <c r="V326">
        <v>0</v>
      </c>
      <c r="W326">
        <v>0</v>
      </c>
      <c r="X326">
        <v>0</v>
      </c>
    </row>
    <row r="327" spans="1:24" x14ac:dyDescent="0.3">
      <c r="A327" s="161"/>
      <c r="B327" s="3" t="s">
        <v>1996</v>
      </c>
      <c r="C327" t="s">
        <v>1997</v>
      </c>
      <c r="D327">
        <v>61</v>
      </c>
      <c r="E327" t="s">
        <v>688</v>
      </c>
      <c r="F327" s="3" t="s">
        <v>1998</v>
      </c>
      <c r="G327" t="s">
        <v>1999</v>
      </c>
      <c r="H327">
        <v>207</v>
      </c>
      <c r="I327" t="s">
        <v>706</v>
      </c>
      <c r="J327" t="s">
        <v>616</v>
      </c>
      <c r="K327">
        <v>99</v>
      </c>
      <c r="L327" t="s">
        <v>727</v>
      </c>
      <c r="M327" s="3" t="s">
        <v>1974</v>
      </c>
      <c r="N327" t="s">
        <v>1992</v>
      </c>
      <c r="O327" t="s">
        <v>424</v>
      </c>
      <c r="P327">
        <v>0</v>
      </c>
      <c r="Q327">
        <v>0</v>
      </c>
      <c r="R327">
        <v>0</v>
      </c>
      <c r="S327">
        <v>0</v>
      </c>
      <c r="T327">
        <v>0</v>
      </c>
      <c r="U327">
        <v>0</v>
      </c>
      <c r="V327">
        <v>0</v>
      </c>
      <c r="W327">
        <v>0</v>
      </c>
      <c r="X327">
        <v>0</v>
      </c>
    </row>
    <row r="328" spans="1:24" x14ac:dyDescent="0.3">
      <c r="A328" s="161"/>
      <c r="B328" s="3" t="s">
        <v>2000</v>
      </c>
      <c r="C328" t="s">
        <v>2001</v>
      </c>
      <c r="D328">
        <v>77</v>
      </c>
      <c r="E328" t="s">
        <v>2002</v>
      </c>
      <c r="F328" s="3" t="s">
        <v>2003</v>
      </c>
      <c r="G328" t="s">
        <v>2004</v>
      </c>
      <c r="H328">
        <v>500</v>
      </c>
      <c r="I328" t="s">
        <v>210</v>
      </c>
      <c r="J328" t="s">
        <v>616</v>
      </c>
      <c r="K328">
        <v>45</v>
      </c>
      <c r="L328" t="s">
        <v>685</v>
      </c>
      <c r="M328" s="3" t="s">
        <v>1974</v>
      </c>
      <c r="N328" t="s">
        <v>1992</v>
      </c>
      <c r="O328" t="s">
        <v>424</v>
      </c>
      <c r="P328">
        <v>83</v>
      </c>
      <c r="Q328">
        <v>6</v>
      </c>
      <c r="R328">
        <v>0</v>
      </c>
      <c r="S328">
        <v>12</v>
      </c>
      <c r="T328">
        <v>0</v>
      </c>
      <c r="U328">
        <v>0</v>
      </c>
      <c r="V328">
        <v>0</v>
      </c>
      <c r="W328">
        <v>0</v>
      </c>
      <c r="X328">
        <v>0</v>
      </c>
    </row>
    <row r="329" spans="1:24" x14ac:dyDescent="0.3">
      <c r="A329" s="162"/>
      <c r="B329" s="3" t="s">
        <v>2005</v>
      </c>
      <c r="C329" t="s">
        <v>2006</v>
      </c>
      <c r="D329">
        <v>61</v>
      </c>
      <c r="E329" t="s">
        <v>688</v>
      </c>
      <c r="F329" s="3" t="s">
        <v>2007</v>
      </c>
      <c r="G329" t="s">
        <v>2006</v>
      </c>
      <c r="H329">
        <v>502</v>
      </c>
      <c r="I329" t="s">
        <v>1021</v>
      </c>
      <c r="J329" t="s">
        <v>616</v>
      </c>
      <c r="K329">
        <v>8</v>
      </c>
      <c r="L329" t="s">
        <v>786</v>
      </c>
      <c r="M329" s="3" t="s">
        <v>1974</v>
      </c>
      <c r="N329" t="s">
        <v>1992</v>
      </c>
      <c r="O329" t="s">
        <v>424</v>
      </c>
      <c r="P329">
        <v>24</v>
      </c>
      <c r="Q329">
        <v>0</v>
      </c>
      <c r="R329">
        <v>0</v>
      </c>
      <c r="S329">
        <v>0</v>
      </c>
      <c r="T329">
        <v>0</v>
      </c>
      <c r="U329">
        <v>0</v>
      </c>
      <c r="V329">
        <v>0</v>
      </c>
      <c r="W329">
        <v>0</v>
      </c>
      <c r="X329">
        <v>0</v>
      </c>
    </row>
    <row r="330" spans="1:24" x14ac:dyDescent="0.3">
      <c r="A330" s="161"/>
      <c r="B330" s="3" t="s">
        <v>81</v>
      </c>
      <c r="C330" t="s">
        <v>82</v>
      </c>
      <c r="D330">
        <v>13</v>
      </c>
      <c r="E330" t="s">
        <v>699</v>
      </c>
      <c r="F330" s="3" t="s">
        <v>79</v>
      </c>
      <c r="G330" t="s">
        <v>80</v>
      </c>
      <c r="H330">
        <v>500</v>
      </c>
      <c r="I330" t="s">
        <v>210</v>
      </c>
      <c r="J330" t="s">
        <v>629</v>
      </c>
      <c r="K330">
        <v>41</v>
      </c>
      <c r="L330" t="s">
        <v>660</v>
      </c>
      <c r="M330" s="3" t="s">
        <v>1974</v>
      </c>
      <c r="N330" t="s">
        <v>1992</v>
      </c>
      <c r="O330" t="s">
        <v>424</v>
      </c>
      <c r="P330">
        <v>157</v>
      </c>
      <c r="Q330">
        <v>0</v>
      </c>
      <c r="R330">
        <v>0</v>
      </c>
      <c r="S330">
        <v>0</v>
      </c>
      <c r="T330">
        <v>0</v>
      </c>
      <c r="U330">
        <v>0</v>
      </c>
      <c r="V330">
        <v>0</v>
      </c>
      <c r="W330">
        <v>0</v>
      </c>
      <c r="X330">
        <v>0</v>
      </c>
    </row>
    <row r="331" spans="1:24" x14ac:dyDescent="0.3">
      <c r="A331" s="162"/>
      <c r="B331" s="3" t="s">
        <v>81</v>
      </c>
      <c r="C331" t="s">
        <v>82</v>
      </c>
      <c r="D331">
        <v>13</v>
      </c>
      <c r="E331" t="s">
        <v>699</v>
      </c>
      <c r="F331" s="3" t="s">
        <v>2008</v>
      </c>
      <c r="G331" t="s">
        <v>2009</v>
      </c>
      <c r="H331">
        <v>354</v>
      </c>
      <c r="I331" t="s">
        <v>615</v>
      </c>
      <c r="J331" t="s">
        <v>629</v>
      </c>
      <c r="K331">
        <v>54</v>
      </c>
      <c r="L331" t="s">
        <v>617</v>
      </c>
      <c r="M331" s="3" t="s">
        <v>1974</v>
      </c>
      <c r="N331" t="s">
        <v>1992</v>
      </c>
      <c r="O331" t="s">
        <v>424</v>
      </c>
      <c r="P331">
        <v>0</v>
      </c>
      <c r="Q331">
        <v>0</v>
      </c>
      <c r="R331">
        <v>0</v>
      </c>
      <c r="S331">
        <v>0</v>
      </c>
      <c r="T331">
        <v>0</v>
      </c>
      <c r="U331">
        <v>0</v>
      </c>
      <c r="V331">
        <v>49</v>
      </c>
      <c r="W331">
        <v>5</v>
      </c>
      <c r="X331">
        <v>0</v>
      </c>
    </row>
    <row r="332" spans="1:24" x14ac:dyDescent="0.3">
      <c r="A332" s="161"/>
      <c r="B332" s="3" t="s">
        <v>2010</v>
      </c>
      <c r="C332" t="s">
        <v>2011</v>
      </c>
      <c r="D332">
        <v>60</v>
      </c>
      <c r="E332" t="s">
        <v>641</v>
      </c>
      <c r="F332" s="3" t="s">
        <v>2012</v>
      </c>
      <c r="G332" t="s">
        <v>2013</v>
      </c>
      <c r="H332">
        <v>500</v>
      </c>
      <c r="I332" t="s">
        <v>210</v>
      </c>
      <c r="J332" t="s">
        <v>616</v>
      </c>
      <c r="K332">
        <v>45</v>
      </c>
      <c r="L332" t="s">
        <v>685</v>
      </c>
      <c r="M332" s="3" t="s">
        <v>1974</v>
      </c>
      <c r="N332" t="s">
        <v>1992</v>
      </c>
      <c r="O332" t="s">
        <v>424</v>
      </c>
      <c r="P332">
        <v>67</v>
      </c>
      <c r="Q332">
        <v>0</v>
      </c>
      <c r="R332">
        <v>0</v>
      </c>
      <c r="S332">
        <v>0</v>
      </c>
      <c r="T332">
        <v>0</v>
      </c>
      <c r="U332">
        <v>0</v>
      </c>
      <c r="V332">
        <v>0</v>
      </c>
      <c r="W332">
        <v>0</v>
      </c>
      <c r="X332">
        <v>0</v>
      </c>
    </row>
    <row r="333" spans="1:24" x14ac:dyDescent="0.3">
      <c r="A333" s="161"/>
      <c r="B333" s="3" t="s">
        <v>2010</v>
      </c>
      <c r="C333" t="s">
        <v>2011</v>
      </c>
      <c r="D333">
        <v>60</v>
      </c>
      <c r="E333" t="s">
        <v>641</v>
      </c>
      <c r="F333" s="3" t="s">
        <v>2014</v>
      </c>
      <c r="G333" t="s">
        <v>2015</v>
      </c>
      <c r="H333">
        <v>500</v>
      </c>
      <c r="I333" t="s">
        <v>210</v>
      </c>
      <c r="J333" t="s">
        <v>616</v>
      </c>
      <c r="K333">
        <v>45</v>
      </c>
      <c r="L333" t="s">
        <v>685</v>
      </c>
      <c r="M333" s="3" t="s">
        <v>1974</v>
      </c>
      <c r="N333" t="s">
        <v>1992</v>
      </c>
      <c r="O333" t="s">
        <v>424</v>
      </c>
      <c r="P333">
        <v>63</v>
      </c>
      <c r="Q333">
        <v>0</v>
      </c>
      <c r="R333">
        <v>0</v>
      </c>
      <c r="S333">
        <v>0</v>
      </c>
      <c r="T333">
        <v>0</v>
      </c>
      <c r="U333">
        <v>0</v>
      </c>
      <c r="V333">
        <v>0</v>
      </c>
      <c r="W333">
        <v>0</v>
      </c>
      <c r="X333">
        <v>0</v>
      </c>
    </row>
    <row r="334" spans="1:24" x14ac:dyDescent="0.3">
      <c r="A334" s="162"/>
      <c r="B334" s="3" t="s">
        <v>2016</v>
      </c>
      <c r="C334" t="s">
        <v>2017</v>
      </c>
      <c r="D334">
        <v>17</v>
      </c>
      <c r="E334" t="s">
        <v>712</v>
      </c>
      <c r="F334" s="3" t="s">
        <v>2018</v>
      </c>
      <c r="G334" t="s">
        <v>2019</v>
      </c>
      <c r="H334">
        <v>207</v>
      </c>
      <c r="I334" t="s">
        <v>706</v>
      </c>
      <c r="J334" t="s">
        <v>616</v>
      </c>
      <c r="K334">
        <v>21</v>
      </c>
      <c r="L334" t="s">
        <v>2020</v>
      </c>
      <c r="M334" s="3" t="s">
        <v>1974</v>
      </c>
      <c r="N334" t="s">
        <v>1992</v>
      </c>
      <c r="O334" t="s">
        <v>424</v>
      </c>
      <c r="P334">
        <v>0</v>
      </c>
      <c r="Q334">
        <v>0</v>
      </c>
      <c r="R334">
        <v>15</v>
      </c>
      <c r="S334">
        <v>0</v>
      </c>
      <c r="T334">
        <v>0</v>
      </c>
      <c r="U334">
        <v>0</v>
      </c>
      <c r="V334">
        <v>0</v>
      </c>
      <c r="W334">
        <v>0</v>
      </c>
      <c r="X334">
        <v>0</v>
      </c>
    </row>
    <row r="335" spans="1:24" x14ac:dyDescent="0.3">
      <c r="A335" s="161"/>
      <c r="B335" s="3" t="s">
        <v>2016</v>
      </c>
      <c r="C335" t="s">
        <v>2017</v>
      </c>
      <c r="D335">
        <v>17</v>
      </c>
      <c r="E335" t="s">
        <v>712</v>
      </c>
      <c r="F335" s="3" t="s">
        <v>2021</v>
      </c>
      <c r="G335" t="s">
        <v>2022</v>
      </c>
      <c r="H335">
        <v>500</v>
      </c>
      <c r="I335" t="s">
        <v>210</v>
      </c>
      <c r="J335" t="s">
        <v>616</v>
      </c>
      <c r="K335">
        <v>45</v>
      </c>
      <c r="L335" t="s">
        <v>685</v>
      </c>
      <c r="M335" s="3" t="s">
        <v>1974</v>
      </c>
      <c r="N335" t="s">
        <v>1992</v>
      </c>
      <c r="O335" t="s">
        <v>424</v>
      </c>
      <c r="P335">
        <v>84</v>
      </c>
      <c r="Q335">
        <v>0</v>
      </c>
      <c r="R335">
        <v>0</v>
      </c>
      <c r="S335">
        <v>0</v>
      </c>
      <c r="T335">
        <v>0</v>
      </c>
      <c r="U335">
        <v>0</v>
      </c>
      <c r="V335">
        <v>0</v>
      </c>
      <c r="W335">
        <v>0</v>
      </c>
      <c r="X335">
        <v>0</v>
      </c>
    </row>
    <row r="336" spans="1:24" x14ac:dyDescent="0.3">
      <c r="A336" s="161"/>
      <c r="B336" s="3" t="s">
        <v>2016</v>
      </c>
      <c r="C336" t="s">
        <v>2017</v>
      </c>
      <c r="D336">
        <v>17</v>
      </c>
      <c r="E336" t="s">
        <v>712</v>
      </c>
      <c r="F336" s="3" t="s">
        <v>2023</v>
      </c>
      <c r="G336" t="s">
        <v>2024</v>
      </c>
      <c r="H336">
        <v>500</v>
      </c>
      <c r="I336" t="s">
        <v>210</v>
      </c>
      <c r="J336" t="s">
        <v>616</v>
      </c>
      <c r="K336">
        <v>45</v>
      </c>
      <c r="L336" t="s">
        <v>685</v>
      </c>
      <c r="M336" s="3" t="s">
        <v>1974</v>
      </c>
      <c r="N336" t="s">
        <v>1992</v>
      </c>
      <c r="O336" t="s">
        <v>424</v>
      </c>
      <c r="P336">
        <v>93</v>
      </c>
      <c r="Q336">
        <v>0</v>
      </c>
      <c r="R336">
        <v>0</v>
      </c>
      <c r="S336">
        <v>12</v>
      </c>
      <c r="T336">
        <v>0</v>
      </c>
      <c r="U336">
        <v>0</v>
      </c>
      <c r="V336">
        <v>0</v>
      </c>
      <c r="W336">
        <v>0</v>
      </c>
      <c r="X336">
        <v>0</v>
      </c>
    </row>
    <row r="337" spans="1:24" x14ac:dyDescent="0.3">
      <c r="A337" s="162"/>
      <c r="B337" s="3" t="s">
        <v>2016</v>
      </c>
      <c r="C337" t="s">
        <v>2017</v>
      </c>
      <c r="D337">
        <v>17</v>
      </c>
      <c r="E337" t="s">
        <v>712</v>
      </c>
      <c r="F337" s="3" t="s">
        <v>2025</v>
      </c>
      <c r="G337" t="s">
        <v>2026</v>
      </c>
      <c r="H337">
        <v>354</v>
      </c>
      <c r="I337" t="s">
        <v>615</v>
      </c>
      <c r="J337" t="s">
        <v>616</v>
      </c>
      <c r="K337">
        <v>54</v>
      </c>
      <c r="L337" t="s">
        <v>617</v>
      </c>
      <c r="M337" s="3" t="s">
        <v>1974</v>
      </c>
      <c r="N337" t="s">
        <v>1992</v>
      </c>
      <c r="O337" t="s">
        <v>424</v>
      </c>
      <c r="P337">
        <v>0</v>
      </c>
      <c r="Q337">
        <v>0</v>
      </c>
      <c r="R337">
        <v>0</v>
      </c>
      <c r="S337">
        <v>0</v>
      </c>
      <c r="T337">
        <v>0</v>
      </c>
      <c r="U337">
        <v>0</v>
      </c>
      <c r="V337">
        <v>64</v>
      </c>
      <c r="W337">
        <v>0</v>
      </c>
      <c r="X337">
        <v>0</v>
      </c>
    </row>
    <row r="338" spans="1:24" x14ac:dyDescent="0.3">
      <c r="A338" s="160"/>
      <c r="B338" s="3" t="s">
        <v>1272</v>
      </c>
      <c r="C338" t="s">
        <v>1273</v>
      </c>
      <c r="D338">
        <v>73</v>
      </c>
      <c r="E338" t="s">
        <v>1099</v>
      </c>
      <c r="F338" s="3" t="s">
        <v>2027</v>
      </c>
      <c r="G338" t="s">
        <v>2028</v>
      </c>
      <c r="H338">
        <v>500</v>
      </c>
      <c r="I338" t="s">
        <v>210</v>
      </c>
      <c r="J338" t="s">
        <v>616</v>
      </c>
      <c r="K338">
        <v>47</v>
      </c>
      <c r="L338" t="s">
        <v>630</v>
      </c>
      <c r="M338" s="3" t="s">
        <v>1974</v>
      </c>
      <c r="N338" t="s">
        <v>1992</v>
      </c>
      <c r="O338" t="s">
        <v>424</v>
      </c>
      <c r="P338">
        <v>95</v>
      </c>
      <c r="Q338">
        <v>0</v>
      </c>
      <c r="R338">
        <v>0</v>
      </c>
      <c r="S338">
        <v>0</v>
      </c>
      <c r="T338">
        <v>0</v>
      </c>
      <c r="U338">
        <v>0</v>
      </c>
      <c r="V338">
        <v>0</v>
      </c>
      <c r="W338">
        <v>0</v>
      </c>
      <c r="X338">
        <v>0</v>
      </c>
    </row>
    <row r="339" spans="1:24" x14ac:dyDescent="0.3">
      <c r="A339" s="161"/>
      <c r="B339" s="3" t="s">
        <v>2029</v>
      </c>
      <c r="C339" t="s">
        <v>175</v>
      </c>
      <c r="D339">
        <v>21</v>
      </c>
      <c r="E339" t="s">
        <v>612</v>
      </c>
      <c r="F339" s="3" t="s">
        <v>2030</v>
      </c>
      <c r="G339" t="s">
        <v>2031</v>
      </c>
      <c r="H339">
        <v>500</v>
      </c>
      <c r="I339" t="s">
        <v>210</v>
      </c>
      <c r="J339" t="s">
        <v>616</v>
      </c>
      <c r="K339">
        <v>45</v>
      </c>
      <c r="L339" t="s">
        <v>685</v>
      </c>
      <c r="M339" s="3" t="s">
        <v>1974</v>
      </c>
      <c r="N339" t="s">
        <v>2032</v>
      </c>
      <c r="O339" t="s">
        <v>2033</v>
      </c>
      <c r="P339">
        <v>68</v>
      </c>
      <c r="Q339">
        <v>0</v>
      </c>
      <c r="R339">
        <v>0</v>
      </c>
      <c r="S339">
        <v>2</v>
      </c>
      <c r="T339">
        <v>0</v>
      </c>
      <c r="U339">
        <v>0</v>
      </c>
      <c r="V339">
        <v>0</v>
      </c>
      <c r="W339">
        <v>0</v>
      </c>
      <c r="X339">
        <v>0</v>
      </c>
    </row>
    <row r="340" spans="1:24" x14ac:dyDescent="0.3">
      <c r="A340" s="161"/>
      <c r="B340" s="3" t="s">
        <v>2034</v>
      </c>
      <c r="C340" t="s">
        <v>2035</v>
      </c>
      <c r="D340">
        <v>13</v>
      </c>
      <c r="E340" t="s">
        <v>699</v>
      </c>
      <c r="F340" s="3" t="s">
        <v>2036</v>
      </c>
      <c r="G340" t="s">
        <v>2037</v>
      </c>
      <c r="H340">
        <v>500</v>
      </c>
      <c r="I340" t="s">
        <v>210</v>
      </c>
      <c r="J340" t="s">
        <v>629</v>
      </c>
      <c r="K340">
        <v>45</v>
      </c>
      <c r="L340" t="s">
        <v>685</v>
      </c>
      <c r="M340" s="3" t="s">
        <v>1974</v>
      </c>
      <c r="N340" t="s">
        <v>2038</v>
      </c>
      <c r="O340" t="s">
        <v>2039</v>
      </c>
      <c r="P340">
        <v>82</v>
      </c>
      <c r="Q340">
        <v>0</v>
      </c>
      <c r="R340">
        <v>6</v>
      </c>
      <c r="S340">
        <v>2</v>
      </c>
      <c r="T340">
        <v>0</v>
      </c>
      <c r="U340">
        <v>0</v>
      </c>
      <c r="V340">
        <v>0</v>
      </c>
      <c r="W340">
        <v>0</v>
      </c>
      <c r="X340">
        <v>0</v>
      </c>
    </row>
    <row r="341" spans="1:24" x14ac:dyDescent="0.3">
      <c r="A341" s="161"/>
      <c r="B341" s="3" t="s">
        <v>2034</v>
      </c>
      <c r="C341" t="s">
        <v>2035</v>
      </c>
      <c r="D341">
        <v>13</v>
      </c>
      <c r="E341" t="s">
        <v>699</v>
      </c>
      <c r="F341" s="3" t="s">
        <v>2040</v>
      </c>
      <c r="G341" t="s">
        <v>2041</v>
      </c>
      <c r="H341">
        <v>354</v>
      </c>
      <c r="I341" t="s">
        <v>615</v>
      </c>
      <c r="J341" t="s">
        <v>629</v>
      </c>
      <c r="K341">
        <v>54</v>
      </c>
      <c r="L341" t="s">
        <v>617</v>
      </c>
      <c r="M341" s="3" t="s">
        <v>1974</v>
      </c>
      <c r="N341" t="s">
        <v>2038</v>
      </c>
      <c r="O341" t="s">
        <v>2039</v>
      </c>
      <c r="P341">
        <v>0</v>
      </c>
      <c r="Q341">
        <v>0</v>
      </c>
      <c r="R341">
        <v>0</v>
      </c>
      <c r="S341">
        <v>0</v>
      </c>
      <c r="T341">
        <v>0</v>
      </c>
      <c r="U341">
        <v>0</v>
      </c>
      <c r="V341">
        <v>33</v>
      </c>
      <c r="W341">
        <v>0</v>
      </c>
      <c r="X341">
        <v>0</v>
      </c>
    </row>
    <row r="342" spans="1:24" x14ac:dyDescent="0.3">
      <c r="A342" s="162"/>
      <c r="B342" s="3" t="s">
        <v>2042</v>
      </c>
      <c r="C342" t="s">
        <v>2043</v>
      </c>
      <c r="D342">
        <v>60</v>
      </c>
      <c r="E342" t="s">
        <v>641</v>
      </c>
      <c r="F342" s="3" t="s">
        <v>2044</v>
      </c>
      <c r="G342" t="s">
        <v>2045</v>
      </c>
      <c r="H342">
        <v>354</v>
      </c>
      <c r="I342" t="s">
        <v>615</v>
      </c>
      <c r="J342" t="s">
        <v>616</v>
      </c>
      <c r="K342">
        <v>54</v>
      </c>
      <c r="L342" t="s">
        <v>617</v>
      </c>
      <c r="M342" s="3" t="s">
        <v>1974</v>
      </c>
      <c r="N342" t="s">
        <v>2046</v>
      </c>
      <c r="O342" t="s">
        <v>2047</v>
      </c>
      <c r="P342">
        <v>0</v>
      </c>
      <c r="Q342">
        <v>0</v>
      </c>
      <c r="R342">
        <v>0</v>
      </c>
      <c r="S342">
        <v>0</v>
      </c>
      <c r="T342">
        <v>0</v>
      </c>
      <c r="U342">
        <v>0</v>
      </c>
      <c r="V342">
        <v>35</v>
      </c>
      <c r="W342">
        <v>0</v>
      </c>
      <c r="X342">
        <v>0</v>
      </c>
    </row>
    <row r="343" spans="1:24" x14ac:dyDescent="0.3">
      <c r="A343" s="161"/>
      <c r="B343" s="3" t="s">
        <v>2048</v>
      </c>
      <c r="C343" t="s">
        <v>2049</v>
      </c>
      <c r="D343">
        <v>17</v>
      </c>
      <c r="E343" t="s">
        <v>712</v>
      </c>
      <c r="F343" s="3" t="s">
        <v>2050</v>
      </c>
      <c r="G343" t="s">
        <v>2051</v>
      </c>
      <c r="H343">
        <v>500</v>
      </c>
      <c r="I343" t="s">
        <v>210</v>
      </c>
      <c r="J343" t="s">
        <v>616</v>
      </c>
      <c r="K343">
        <v>45</v>
      </c>
      <c r="L343" t="s">
        <v>685</v>
      </c>
      <c r="M343" s="3" t="s">
        <v>1974</v>
      </c>
      <c r="N343" t="s">
        <v>2052</v>
      </c>
      <c r="O343" t="s">
        <v>2053</v>
      </c>
      <c r="P343">
        <v>33</v>
      </c>
      <c r="Q343">
        <v>0</v>
      </c>
      <c r="R343">
        <v>0</v>
      </c>
      <c r="S343">
        <v>0</v>
      </c>
      <c r="T343">
        <v>0</v>
      </c>
      <c r="U343">
        <v>0</v>
      </c>
      <c r="V343">
        <v>0</v>
      </c>
      <c r="W343">
        <v>0</v>
      </c>
      <c r="X343">
        <v>0</v>
      </c>
    </row>
    <row r="344" spans="1:24" x14ac:dyDescent="0.3">
      <c r="A344" s="160"/>
      <c r="B344" s="3" t="s">
        <v>2054</v>
      </c>
      <c r="C344" t="s">
        <v>2055</v>
      </c>
      <c r="D344">
        <v>60</v>
      </c>
      <c r="E344" t="s">
        <v>641</v>
      </c>
      <c r="F344" s="3" t="s">
        <v>2056</v>
      </c>
      <c r="G344" t="s">
        <v>2057</v>
      </c>
      <c r="H344">
        <v>354</v>
      </c>
      <c r="I344" t="s">
        <v>615</v>
      </c>
      <c r="J344" t="s">
        <v>616</v>
      </c>
      <c r="K344">
        <v>54</v>
      </c>
      <c r="L344" t="s">
        <v>617</v>
      </c>
      <c r="M344" s="3" t="s">
        <v>1974</v>
      </c>
      <c r="N344" t="s">
        <v>2052</v>
      </c>
      <c r="O344" t="s">
        <v>2053</v>
      </c>
      <c r="P344">
        <v>0</v>
      </c>
      <c r="Q344">
        <v>0</v>
      </c>
      <c r="R344">
        <v>0</v>
      </c>
      <c r="S344">
        <v>0</v>
      </c>
      <c r="T344">
        <v>0</v>
      </c>
      <c r="U344">
        <v>0</v>
      </c>
      <c r="V344">
        <v>15</v>
      </c>
      <c r="W344">
        <v>0</v>
      </c>
      <c r="X344">
        <v>0</v>
      </c>
    </row>
    <row r="345" spans="1:24" x14ac:dyDescent="0.3">
      <c r="A345" s="161"/>
      <c r="B345" s="3" t="s">
        <v>89</v>
      </c>
      <c r="C345" t="s">
        <v>90</v>
      </c>
      <c r="D345">
        <v>17</v>
      </c>
      <c r="E345" t="s">
        <v>712</v>
      </c>
      <c r="F345" s="3" t="s">
        <v>87</v>
      </c>
      <c r="G345" t="s">
        <v>88</v>
      </c>
      <c r="H345">
        <v>500</v>
      </c>
      <c r="I345" t="s">
        <v>210</v>
      </c>
      <c r="J345" t="s">
        <v>616</v>
      </c>
      <c r="K345">
        <v>45</v>
      </c>
      <c r="L345" t="s">
        <v>685</v>
      </c>
      <c r="M345" s="3" t="s">
        <v>1974</v>
      </c>
      <c r="N345" t="s">
        <v>2058</v>
      </c>
      <c r="O345" t="s">
        <v>426</v>
      </c>
      <c r="P345">
        <v>108</v>
      </c>
      <c r="Q345">
        <v>0</v>
      </c>
      <c r="R345">
        <v>0</v>
      </c>
      <c r="S345">
        <v>0</v>
      </c>
      <c r="T345">
        <v>0</v>
      </c>
      <c r="U345">
        <v>0</v>
      </c>
      <c r="V345">
        <v>0</v>
      </c>
      <c r="W345">
        <v>0</v>
      </c>
      <c r="X345">
        <v>0</v>
      </c>
    </row>
    <row r="346" spans="1:24" x14ac:dyDescent="0.3">
      <c r="A346" s="162"/>
      <c r="B346" s="3" t="s">
        <v>2059</v>
      </c>
      <c r="C346" t="s">
        <v>2060</v>
      </c>
      <c r="D346">
        <v>21</v>
      </c>
      <c r="E346" t="s">
        <v>612</v>
      </c>
      <c r="F346" s="3" t="s">
        <v>2061</v>
      </c>
      <c r="G346" t="s">
        <v>2062</v>
      </c>
      <c r="H346">
        <v>500</v>
      </c>
      <c r="I346" t="s">
        <v>210</v>
      </c>
      <c r="J346" t="s">
        <v>616</v>
      </c>
      <c r="K346">
        <v>45</v>
      </c>
      <c r="L346" t="s">
        <v>685</v>
      </c>
      <c r="M346" s="3" t="s">
        <v>1974</v>
      </c>
      <c r="N346" t="s">
        <v>2063</v>
      </c>
      <c r="O346" t="s">
        <v>2064</v>
      </c>
      <c r="P346">
        <v>52</v>
      </c>
      <c r="Q346">
        <v>0</v>
      </c>
      <c r="R346">
        <v>0</v>
      </c>
      <c r="S346">
        <v>0</v>
      </c>
      <c r="T346">
        <v>0</v>
      </c>
      <c r="U346">
        <v>0</v>
      </c>
      <c r="V346">
        <v>0</v>
      </c>
      <c r="W346">
        <v>0</v>
      </c>
      <c r="X346">
        <v>0</v>
      </c>
    </row>
    <row r="347" spans="1:24" x14ac:dyDescent="0.3">
      <c r="A347" s="162"/>
      <c r="B347" s="3" t="s">
        <v>2010</v>
      </c>
      <c r="C347" t="s">
        <v>2011</v>
      </c>
      <c r="D347">
        <v>60</v>
      </c>
      <c r="E347" t="s">
        <v>641</v>
      </c>
      <c r="F347" s="3" t="s">
        <v>2065</v>
      </c>
      <c r="G347" t="s">
        <v>2066</v>
      </c>
      <c r="H347">
        <v>500</v>
      </c>
      <c r="I347" t="s">
        <v>210</v>
      </c>
      <c r="J347" t="s">
        <v>616</v>
      </c>
      <c r="K347">
        <v>45</v>
      </c>
      <c r="L347" t="s">
        <v>685</v>
      </c>
      <c r="M347" s="3" t="s">
        <v>1974</v>
      </c>
      <c r="N347" t="s">
        <v>2067</v>
      </c>
      <c r="O347" t="s">
        <v>2068</v>
      </c>
      <c r="P347">
        <v>52</v>
      </c>
      <c r="Q347">
        <v>0</v>
      </c>
      <c r="R347">
        <v>0</v>
      </c>
      <c r="S347">
        <v>0</v>
      </c>
      <c r="T347">
        <v>0</v>
      </c>
      <c r="U347">
        <v>0</v>
      </c>
      <c r="V347">
        <v>0</v>
      </c>
      <c r="W347">
        <v>0</v>
      </c>
      <c r="X347">
        <v>0</v>
      </c>
    </row>
    <row r="348" spans="1:24" x14ac:dyDescent="0.3">
      <c r="A348" s="162"/>
      <c r="B348" s="3" t="s">
        <v>2010</v>
      </c>
      <c r="C348" t="s">
        <v>2011</v>
      </c>
      <c r="D348">
        <v>60</v>
      </c>
      <c r="E348" t="s">
        <v>641</v>
      </c>
      <c r="F348" s="3" t="s">
        <v>2069</v>
      </c>
      <c r="G348" t="s">
        <v>2070</v>
      </c>
      <c r="H348">
        <v>500</v>
      </c>
      <c r="I348" t="s">
        <v>210</v>
      </c>
      <c r="J348" t="s">
        <v>616</v>
      </c>
      <c r="K348">
        <v>45</v>
      </c>
      <c r="L348" t="s">
        <v>685</v>
      </c>
      <c r="M348" s="3" t="s">
        <v>1974</v>
      </c>
      <c r="N348" t="s">
        <v>2067</v>
      </c>
      <c r="O348" t="s">
        <v>2068</v>
      </c>
      <c r="P348">
        <v>62</v>
      </c>
      <c r="Q348">
        <v>0</v>
      </c>
      <c r="R348">
        <v>0</v>
      </c>
      <c r="S348">
        <v>0</v>
      </c>
      <c r="T348">
        <v>0</v>
      </c>
      <c r="U348">
        <v>0</v>
      </c>
      <c r="V348">
        <v>0</v>
      </c>
      <c r="W348">
        <v>0</v>
      </c>
      <c r="X348">
        <v>0</v>
      </c>
    </row>
    <row r="349" spans="1:24" x14ac:dyDescent="0.3">
      <c r="A349" s="161"/>
      <c r="B349" s="3" t="s">
        <v>2071</v>
      </c>
      <c r="C349" t="s">
        <v>2072</v>
      </c>
      <c r="D349">
        <v>60</v>
      </c>
      <c r="E349" t="s">
        <v>641</v>
      </c>
      <c r="F349" s="3" t="s">
        <v>2073</v>
      </c>
      <c r="G349" t="s">
        <v>2074</v>
      </c>
      <c r="H349">
        <v>354</v>
      </c>
      <c r="I349" t="s">
        <v>615</v>
      </c>
      <c r="J349" t="s">
        <v>616</v>
      </c>
      <c r="K349">
        <v>54</v>
      </c>
      <c r="L349" t="s">
        <v>617</v>
      </c>
      <c r="M349" s="3" t="s">
        <v>1974</v>
      </c>
      <c r="N349" t="s">
        <v>2067</v>
      </c>
      <c r="O349" t="s">
        <v>2068</v>
      </c>
      <c r="P349">
        <v>0</v>
      </c>
      <c r="Q349">
        <v>0</v>
      </c>
      <c r="R349">
        <v>0</v>
      </c>
      <c r="S349">
        <v>0</v>
      </c>
      <c r="T349">
        <v>0</v>
      </c>
      <c r="U349">
        <v>0</v>
      </c>
      <c r="V349">
        <v>32</v>
      </c>
      <c r="W349">
        <v>0</v>
      </c>
      <c r="X349">
        <v>0</v>
      </c>
    </row>
    <row r="350" spans="1:24" x14ac:dyDescent="0.3">
      <c r="A350" s="162"/>
      <c r="B350" s="3" t="s">
        <v>2071</v>
      </c>
      <c r="C350" t="s">
        <v>2072</v>
      </c>
      <c r="D350">
        <v>60</v>
      </c>
      <c r="E350" t="s">
        <v>641</v>
      </c>
      <c r="F350" s="3" t="s">
        <v>2075</v>
      </c>
      <c r="G350" t="s">
        <v>2076</v>
      </c>
      <c r="H350">
        <v>209</v>
      </c>
      <c r="I350" t="s">
        <v>726</v>
      </c>
      <c r="J350" t="s">
        <v>616</v>
      </c>
      <c r="K350">
        <v>99</v>
      </c>
      <c r="L350" t="s">
        <v>727</v>
      </c>
      <c r="M350" s="3" t="s">
        <v>1974</v>
      </c>
      <c r="N350" t="s">
        <v>2067</v>
      </c>
      <c r="O350" t="s">
        <v>2068</v>
      </c>
      <c r="P350">
        <v>0</v>
      </c>
      <c r="Q350">
        <v>0</v>
      </c>
      <c r="R350">
        <v>0</v>
      </c>
      <c r="S350">
        <v>0</v>
      </c>
      <c r="T350">
        <v>0</v>
      </c>
      <c r="U350">
        <v>0</v>
      </c>
      <c r="V350">
        <v>0</v>
      </c>
      <c r="W350">
        <v>0</v>
      </c>
      <c r="X350">
        <v>0</v>
      </c>
    </row>
    <row r="351" spans="1:24" x14ac:dyDescent="0.3">
      <c r="A351" s="161"/>
      <c r="B351" s="3" t="s">
        <v>2077</v>
      </c>
      <c r="C351" t="s">
        <v>2078</v>
      </c>
      <c r="D351">
        <v>13</v>
      </c>
      <c r="E351" t="s">
        <v>699</v>
      </c>
      <c r="F351" s="3" t="s">
        <v>2079</v>
      </c>
      <c r="G351" t="s">
        <v>2080</v>
      </c>
      <c r="H351">
        <v>500</v>
      </c>
      <c r="I351" t="s">
        <v>210</v>
      </c>
      <c r="J351" t="s">
        <v>629</v>
      </c>
      <c r="K351">
        <v>41</v>
      </c>
      <c r="L351" t="s">
        <v>660</v>
      </c>
      <c r="M351" s="3" t="s">
        <v>1974</v>
      </c>
      <c r="N351" t="s">
        <v>2081</v>
      </c>
      <c r="O351" t="s">
        <v>2082</v>
      </c>
      <c r="P351">
        <v>70</v>
      </c>
      <c r="Q351">
        <v>0</v>
      </c>
      <c r="R351">
        <v>0</v>
      </c>
      <c r="S351">
        <v>0</v>
      </c>
      <c r="T351">
        <v>0</v>
      </c>
      <c r="U351">
        <v>0</v>
      </c>
      <c r="V351">
        <v>0</v>
      </c>
      <c r="W351">
        <v>0</v>
      </c>
      <c r="X351">
        <v>0</v>
      </c>
    </row>
    <row r="352" spans="1:24" x14ac:dyDescent="0.3">
      <c r="A352" s="162"/>
      <c r="B352" s="3" t="s">
        <v>2077</v>
      </c>
      <c r="C352" t="s">
        <v>2078</v>
      </c>
      <c r="D352">
        <v>13</v>
      </c>
      <c r="E352" t="s">
        <v>699</v>
      </c>
      <c r="F352" s="3" t="s">
        <v>2083</v>
      </c>
      <c r="G352" t="s">
        <v>2084</v>
      </c>
      <c r="H352">
        <v>354</v>
      </c>
      <c r="I352" t="s">
        <v>615</v>
      </c>
      <c r="J352" t="s">
        <v>629</v>
      </c>
      <c r="K352">
        <v>54</v>
      </c>
      <c r="L352" t="s">
        <v>617</v>
      </c>
      <c r="M352" s="3" t="s">
        <v>1974</v>
      </c>
      <c r="N352" t="s">
        <v>2081</v>
      </c>
      <c r="O352" t="s">
        <v>2082</v>
      </c>
      <c r="P352">
        <v>0</v>
      </c>
      <c r="Q352">
        <v>0</v>
      </c>
      <c r="R352">
        <v>0</v>
      </c>
      <c r="S352">
        <v>0</v>
      </c>
      <c r="T352">
        <v>0</v>
      </c>
      <c r="U352">
        <v>0</v>
      </c>
      <c r="V352">
        <v>50</v>
      </c>
      <c r="W352">
        <v>5</v>
      </c>
      <c r="X352">
        <v>0</v>
      </c>
    </row>
    <row r="353" spans="1:24" x14ac:dyDescent="0.3">
      <c r="A353" s="162"/>
      <c r="B353" s="3" t="s">
        <v>2085</v>
      </c>
      <c r="C353" t="s">
        <v>2086</v>
      </c>
      <c r="D353">
        <v>17</v>
      </c>
      <c r="E353" t="s">
        <v>712</v>
      </c>
      <c r="F353" s="3" t="s">
        <v>2087</v>
      </c>
      <c r="G353" t="s">
        <v>2088</v>
      </c>
      <c r="H353">
        <v>202</v>
      </c>
      <c r="I353" t="s">
        <v>650</v>
      </c>
      <c r="J353" t="s">
        <v>616</v>
      </c>
      <c r="K353">
        <v>8</v>
      </c>
      <c r="L353" t="s">
        <v>786</v>
      </c>
      <c r="M353" s="3" t="s">
        <v>1974</v>
      </c>
      <c r="N353" t="s">
        <v>2081</v>
      </c>
      <c r="O353" t="s">
        <v>2082</v>
      </c>
      <c r="P353">
        <v>0</v>
      </c>
      <c r="Q353">
        <v>0</v>
      </c>
      <c r="R353">
        <v>0</v>
      </c>
      <c r="S353">
        <v>0</v>
      </c>
      <c r="T353">
        <v>0</v>
      </c>
      <c r="U353">
        <v>0</v>
      </c>
      <c r="V353">
        <v>0</v>
      </c>
      <c r="W353">
        <v>0</v>
      </c>
      <c r="X353">
        <v>0</v>
      </c>
    </row>
    <row r="354" spans="1:24" x14ac:dyDescent="0.3">
      <c r="A354" s="160"/>
      <c r="B354" s="3" t="s">
        <v>2089</v>
      </c>
      <c r="C354" t="s">
        <v>2090</v>
      </c>
      <c r="D354">
        <v>60</v>
      </c>
      <c r="E354" t="s">
        <v>641</v>
      </c>
      <c r="F354" s="3" t="s">
        <v>2091</v>
      </c>
      <c r="G354" t="s">
        <v>2092</v>
      </c>
      <c r="H354">
        <v>500</v>
      </c>
      <c r="I354" t="s">
        <v>210</v>
      </c>
      <c r="J354" t="s">
        <v>616</v>
      </c>
      <c r="K354">
        <v>45</v>
      </c>
      <c r="L354" t="s">
        <v>685</v>
      </c>
      <c r="M354" s="3" t="s">
        <v>1974</v>
      </c>
      <c r="N354" t="s">
        <v>2081</v>
      </c>
      <c r="O354" t="s">
        <v>2082</v>
      </c>
      <c r="P354">
        <v>50</v>
      </c>
      <c r="Q354">
        <v>0</v>
      </c>
      <c r="R354">
        <v>0</v>
      </c>
      <c r="S354">
        <v>3</v>
      </c>
      <c r="T354">
        <v>0</v>
      </c>
      <c r="U354">
        <v>0</v>
      </c>
      <c r="V354">
        <v>0</v>
      </c>
      <c r="W354">
        <v>0</v>
      </c>
      <c r="X354">
        <v>0</v>
      </c>
    </row>
    <row r="355" spans="1:24" x14ac:dyDescent="0.3">
      <c r="A355" s="161"/>
      <c r="B355" s="3" t="s">
        <v>2093</v>
      </c>
      <c r="C355" t="s">
        <v>2094</v>
      </c>
      <c r="D355">
        <v>21</v>
      </c>
      <c r="E355" t="s">
        <v>612</v>
      </c>
      <c r="F355" s="3" t="s">
        <v>2095</v>
      </c>
      <c r="G355" t="s">
        <v>2094</v>
      </c>
      <c r="H355">
        <v>500</v>
      </c>
      <c r="I355" t="s">
        <v>210</v>
      </c>
      <c r="J355" t="s">
        <v>616</v>
      </c>
      <c r="K355">
        <v>45</v>
      </c>
      <c r="L355" t="s">
        <v>685</v>
      </c>
      <c r="M355" s="3" t="s">
        <v>1974</v>
      </c>
      <c r="N355" t="s">
        <v>2096</v>
      </c>
      <c r="O355" t="s">
        <v>2097</v>
      </c>
      <c r="P355">
        <v>120</v>
      </c>
      <c r="Q355">
        <v>0</v>
      </c>
      <c r="R355">
        <v>10</v>
      </c>
      <c r="S355">
        <v>2</v>
      </c>
      <c r="T355">
        <v>0</v>
      </c>
      <c r="U355">
        <v>0</v>
      </c>
      <c r="V355">
        <v>0</v>
      </c>
      <c r="W355">
        <v>0</v>
      </c>
      <c r="X355">
        <v>0</v>
      </c>
    </row>
    <row r="356" spans="1:24" x14ac:dyDescent="0.3">
      <c r="A356" s="161"/>
      <c r="B356" s="3" t="s">
        <v>2093</v>
      </c>
      <c r="C356" t="s">
        <v>2094</v>
      </c>
      <c r="D356">
        <v>21</v>
      </c>
      <c r="E356" t="s">
        <v>612</v>
      </c>
      <c r="F356" s="3" t="s">
        <v>2098</v>
      </c>
      <c r="G356" t="s">
        <v>2099</v>
      </c>
      <c r="H356">
        <v>354</v>
      </c>
      <c r="I356" t="s">
        <v>615</v>
      </c>
      <c r="J356" t="s">
        <v>616</v>
      </c>
      <c r="K356">
        <v>54</v>
      </c>
      <c r="L356" t="s">
        <v>617</v>
      </c>
      <c r="M356" s="3" t="s">
        <v>1974</v>
      </c>
      <c r="N356" t="s">
        <v>2096</v>
      </c>
      <c r="O356" t="s">
        <v>2097</v>
      </c>
      <c r="P356">
        <v>0</v>
      </c>
      <c r="Q356">
        <v>0</v>
      </c>
      <c r="R356">
        <v>0</v>
      </c>
      <c r="S356">
        <v>0</v>
      </c>
      <c r="T356">
        <v>0</v>
      </c>
      <c r="U356">
        <v>0</v>
      </c>
      <c r="V356">
        <v>55</v>
      </c>
      <c r="W356">
        <v>0</v>
      </c>
      <c r="X356">
        <v>0</v>
      </c>
    </row>
    <row r="357" spans="1:24" x14ac:dyDescent="0.3">
      <c r="A357" s="161"/>
      <c r="B357" s="3" t="s">
        <v>2100</v>
      </c>
      <c r="C357" t="s">
        <v>2101</v>
      </c>
      <c r="D357">
        <v>17</v>
      </c>
      <c r="E357" t="s">
        <v>712</v>
      </c>
      <c r="F357" s="3" t="s">
        <v>2102</v>
      </c>
      <c r="G357" t="s">
        <v>2103</v>
      </c>
      <c r="H357">
        <v>500</v>
      </c>
      <c r="I357" t="s">
        <v>210</v>
      </c>
      <c r="J357" t="s">
        <v>616</v>
      </c>
      <c r="K357">
        <v>45</v>
      </c>
      <c r="L357" t="s">
        <v>685</v>
      </c>
      <c r="M357" s="3" t="s">
        <v>1974</v>
      </c>
      <c r="N357" t="s">
        <v>2104</v>
      </c>
      <c r="O357" t="s">
        <v>2105</v>
      </c>
      <c r="P357">
        <v>107</v>
      </c>
      <c r="Q357">
        <v>0</v>
      </c>
      <c r="R357">
        <v>0</v>
      </c>
      <c r="S357">
        <v>0</v>
      </c>
      <c r="T357">
        <v>0</v>
      </c>
      <c r="U357">
        <v>0</v>
      </c>
      <c r="V357">
        <v>0</v>
      </c>
      <c r="W357">
        <v>0</v>
      </c>
      <c r="X357">
        <v>0</v>
      </c>
    </row>
    <row r="358" spans="1:24" x14ac:dyDescent="0.3">
      <c r="A358" s="161"/>
      <c r="B358" s="3" t="s">
        <v>2106</v>
      </c>
      <c r="C358" t="s">
        <v>2107</v>
      </c>
      <c r="D358">
        <v>13</v>
      </c>
      <c r="E358" t="s">
        <v>699</v>
      </c>
      <c r="F358" s="3" t="s">
        <v>2108</v>
      </c>
      <c r="G358" t="s">
        <v>2109</v>
      </c>
      <c r="H358">
        <v>500</v>
      </c>
      <c r="I358" t="s">
        <v>210</v>
      </c>
      <c r="J358" t="s">
        <v>629</v>
      </c>
      <c r="K358">
        <v>41</v>
      </c>
      <c r="L358" t="s">
        <v>660</v>
      </c>
      <c r="M358" s="3" t="s">
        <v>1974</v>
      </c>
      <c r="N358" t="s">
        <v>2110</v>
      </c>
      <c r="O358" t="s">
        <v>2111</v>
      </c>
      <c r="P358">
        <v>110</v>
      </c>
      <c r="Q358">
        <v>0</v>
      </c>
      <c r="R358">
        <v>0</v>
      </c>
      <c r="S358">
        <v>0</v>
      </c>
      <c r="T358">
        <v>0</v>
      </c>
      <c r="U358">
        <v>0</v>
      </c>
      <c r="V358">
        <v>0</v>
      </c>
      <c r="W358">
        <v>0</v>
      </c>
      <c r="X358">
        <v>0</v>
      </c>
    </row>
    <row r="359" spans="1:24" x14ac:dyDescent="0.3">
      <c r="A359" s="162"/>
      <c r="B359" s="3" t="s">
        <v>2106</v>
      </c>
      <c r="C359" t="s">
        <v>2107</v>
      </c>
      <c r="D359">
        <v>13</v>
      </c>
      <c r="E359" t="s">
        <v>699</v>
      </c>
      <c r="F359" s="3" t="s">
        <v>2112</v>
      </c>
      <c r="G359" t="s">
        <v>2113</v>
      </c>
      <c r="H359">
        <v>354</v>
      </c>
      <c r="I359" t="s">
        <v>615</v>
      </c>
      <c r="J359" t="s">
        <v>629</v>
      </c>
      <c r="K359">
        <v>54</v>
      </c>
      <c r="L359" t="s">
        <v>617</v>
      </c>
      <c r="M359" s="3" t="s">
        <v>1974</v>
      </c>
      <c r="N359" t="s">
        <v>2110</v>
      </c>
      <c r="O359" t="s">
        <v>2111</v>
      </c>
      <c r="P359">
        <v>0</v>
      </c>
      <c r="Q359">
        <v>0</v>
      </c>
      <c r="R359">
        <v>0</v>
      </c>
      <c r="S359">
        <v>0</v>
      </c>
      <c r="T359">
        <v>0</v>
      </c>
      <c r="U359">
        <v>0</v>
      </c>
      <c r="V359">
        <v>36</v>
      </c>
      <c r="W359">
        <v>0</v>
      </c>
      <c r="X359">
        <v>0</v>
      </c>
    </row>
    <row r="360" spans="1:24" x14ac:dyDescent="0.3">
      <c r="A360" s="162"/>
      <c r="B360" s="3" t="s">
        <v>2106</v>
      </c>
      <c r="C360" t="s">
        <v>2107</v>
      </c>
      <c r="D360">
        <v>13</v>
      </c>
      <c r="E360" t="s">
        <v>699</v>
      </c>
      <c r="F360" s="3" t="s">
        <v>2114</v>
      </c>
      <c r="G360" t="s">
        <v>2115</v>
      </c>
      <c r="H360">
        <v>502</v>
      </c>
      <c r="I360" t="s">
        <v>1021</v>
      </c>
      <c r="J360" t="s">
        <v>629</v>
      </c>
      <c r="K360">
        <v>8</v>
      </c>
      <c r="L360" t="s">
        <v>786</v>
      </c>
      <c r="M360" s="3" t="s">
        <v>1974</v>
      </c>
      <c r="N360" t="s">
        <v>2110</v>
      </c>
      <c r="O360" t="s">
        <v>2111</v>
      </c>
      <c r="P360">
        <v>0</v>
      </c>
      <c r="Q360">
        <v>0</v>
      </c>
      <c r="R360">
        <v>0</v>
      </c>
      <c r="S360">
        <v>10</v>
      </c>
      <c r="T360">
        <v>0</v>
      </c>
      <c r="U360">
        <v>0</v>
      </c>
      <c r="V360">
        <v>0</v>
      </c>
      <c r="W360">
        <v>0</v>
      </c>
      <c r="X360">
        <v>0</v>
      </c>
    </row>
    <row r="361" spans="1:24" x14ac:dyDescent="0.3">
      <c r="A361" s="161"/>
      <c r="B361" s="3" t="s">
        <v>2116</v>
      </c>
      <c r="C361" t="s">
        <v>2117</v>
      </c>
      <c r="D361">
        <v>17</v>
      </c>
      <c r="E361" t="s">
        <v>712</v>
      </c>
      <c r="F361" s="3" t="s">
        <v>2118</v>
      </c>
      <c r="G361" t="s">
        <v>2119</v>
      </c>
      <c r="H361">
        <v>500</v>
      </c>
      <c r="I361" t="s">
        <v>210</v>
      </c>
      <c r="J361" t="s">
        <v>616</v>
      </c>
      <c r="K361">
        <v>45</v>
      </c>
      <c r="L361" t="s">
        <v>685</v>
      </c>
      <c r="M361" s="3" t="s">
        <v>1974</v>
      </c>
      <c r="N361" t="s">
        <v>2120</v>
      </c>
      <c r="O361" t="s">
        <v>2121</v>
      </c>
      <c r="P361">
        <v>32</v>
      </c>
      <c r="Q361">
        <v>0</v>
      </c>
      <c r="R361">
        <v>0</v>
      </c>
      <c r="S361">
        <v>0</v>
      </c>
      <c r="T361">
        <v>0</v>
      </c>
      <c r="U361">
        <v>0</v>
      </c>
      <c r="V361">
        <v>0</v>
      </c>
      <c r="W361">
        <v>0</v>
      </c>
      <c r="X361">
        <v>0</v>
      </c>
    </row>
    <row r="362" spans="1:24" x14ac:dyDescent="0.3">
      <c r="A362" s="161"/>
      <c r="B362" s="3" t="s">
        <v>2122</v>
      </c>
      <c r="C362" t="s">
        <v>2123</v>
      </c>
      <c r="D362">
        <v>21</v>
      </c>
      <c r="E362" t="s">
        <v>612</v>
      </c>
      <c r="F362" s="3" t="s">
        <v>2124</v>
      </c>
      <c r="G362" t="s">
        <v>2125</v>
      </c>
      <c r="H362">
        <v>500</v>
      </c>
      <c r="I362" t="s">
        <v>210</v>
      </c>
      <c r="J362" t="s">
        <v>616</v>
      </c>
      <c r="K362">
        <v>45</v>
      </c>
      <c r="L362" t="s">
        <v>685</v>
      </c>
      <c r="M362" s="3" t="s">
        <v>1974</v>
      </c>
      <c r="N362" t="s">
        <v>2126</v>
      </c>
      <c r="O362" t="s">
        <v>2127</v>
      </c>
      <c r="P362">
        <v>67</v>
      </c>
      <c r="Q362">
        <v>0</v>
      </c>
      <c r="R362">
        <v>0</v>
      </c>
      <c r="S362">
        <v>3</v>
      </c>
      <c r="T362">
        <v>0</v>
      </c>
      <c r="U362">
        <v>0</v>
      </c>
      <c r="V362">
        <v>0</v>
      </c>
      <c r="W362">
        <v>0</v>
      </c>
      <c r="X362">
        <v>0</v>
      </c>
    </row>
    <row r="363" spans="1:24" x14ac:dyDescent="0.3">
      <c r="A363" s="161"/>
      <c r="B363" s="3" t="s">
        <v>2122</v>
      </c>
      <c r="C363" t="s">
        <v>2123</v>
      </c>
      <c r="D363">
        <v>21</v>
      </c>
      <c r="E363" t="s">
        <v>612</v>
      </c>
      <c r="F363" s="3" t="s">
        <v>2128</v>
      </c>
      <c r="G363" t="s">
        <v>2129</v>
      </c>
      <c r="H363">
        <v>354</v>
      </c>
      <c r="I363" t="s">
        <v>615</v>
      </c>
      <c r="J363" t="s">
        <v>616</v>
      </c>
      <c r="K363">
        <v>54</v>
      </c>
      <c r="L363" t="s">
        <v>617</v>
      </c>
      <c r="M363" s="3" t="s">
        <v>1974</v>
      </c>
      <c r="N363" t="s">
        <v>2126</v>
      </c>
      <c r="O363" t="s">
        <v>2127</v>
      </c>
      <c r="P363">
        <v>0</v>
      </c>
      <c r="Q363">
        <v>0</v>
      </c>
      <c r="R363">
        <v>0</v>
      </c>
      <c r="S363">
        <v>0</v>
      </c>
      <c r="T363">
        <v>0</v>
      </c>
      <c r="U363">
        <v>0</v>
      </c>
      <c r="V363">
        <v>42</v>
      </c>
      <c r="W363">
        <v>0</v>
      </c>
      <c r="X363">
        <v>0</v>
      </c>
    </row>
    <row r="364" spans="1:24" x14ac:dyDescent="0.3">
      <c r="A364" s="161"/>
      <c r="B364" s="3" t="s">
        <v>2130</v>
      </c>
      <c r="C364" t="s">
        <v>2131</v>
      </c>
      <c r="D364">
        <v>21</v>
      </c>
      <c r="E364" t="s">
        <v>612</v>
      </c>
      <c r="F364" s="3" t="s">
        <v>2132</v>
      </c>
      <c r="G364" t="s">
        <v>2131</v>
      </c>
      <c r="H364">
        <v>500</v>
      </c>
      <c r="I364" t="s">
        <v>210</v>
      </c>
      <c r="J364" t="s">
        <v>616</v>
      </c>
      <c r="K364">
        <v>45</v>
      </c>
      <c r="L364" t="s">
        <v>685</v>
      </c>
      <c r="M364" s="3" t="s">
        <v>1974</v>
      </c>
      <c r="N364" t="s">
        <v>2133</v>
      </c>
      <c r="O364" t="s">
        <v>2134</v>
      </c>
      <c r="P364">
        <v>39</v>
      </c>
      <c r="Q364">
        <v>0</v>
      </c>
      <c r="R364">
        <v>0</v>
      </c>
      <c r="S364">
        <v>2</v>
      </c>
      <c r="T364">
        <v>0</v>
      </c>
      <c r="U364">
        <v>0</v>
      </c>
      <c r="V364">
        <v>0</v>
      </c>
      <c r="W364">
        <v>0</v>
      </c>
      <c r="X364">
        <v>0</v>
      </c>
    </row>
    <row r="365" spans="1:24" x14ac:dyDescent="0.3">
      <c r="A365" s="162"/>
      <c r="B365" s="3" t="s">
        <v>2135</v>
      </c>
      <c r="C365" t="s">
        <v>2136</v>
      </c>
      <c r="D365">
        <v>17</v>
      </c>
      <c r="E365" t="s">
        <v>712</v>
      </c>
      <c r="F365" s="3" t="s">
        <v>2137</v>
      </c>
      <c r="G365" t="s">
        <v>2138</v>
      </c>
      <c r="H365">
        <v>500</v>
      </c>
      <c r="I365" t="s">
        <v>210</v>
      </c>
      <c r="J365" t="s">
        <v>616</v>
      </c>
      <c r="K365">
        <v>45</v>
      </c>
      <c r="L365" t="s">
        <v>685</v>
      </c>
      <c r="M365" s="3" t="s">
        <v>1974</v>
      </c>
      <c r="N365" t="s">
        <v>2139</v>
      </c>
      <c r="O365" t="s">
        <v>2140</v>
      </c>
      <c r="P365">
        <v>34</v>
      </c>
      <c r="Q365">
        <v>0</v>
      </c>
      <c r="R365">
        <v>0</v>
      </c>
      <c r="S365">
        <v>0</v>
      </c>
      <c r="T365">
        <v>0</v>
      </c>
      <c r="U365">
        <v>0</v>
      </c>
      <c r="V365">
        <v>0</v>
      </c>
      <c r="W365">
        <v>0</v>
      </c>
      <c r="X365">
        <v>0</v>
      </c>
    </row>
    <row r="366" spans="1:24" x14ac:dyDescent="0.3">
      <c r="A366" s="162"/>
      <c r="B366" s="3" t="s">
        <v>2010</v>
      </c>
      <c r="C366" t="s">
        <v>2011</v>
      </c>
      <c r="D366">
        <v>60</v>
      </c>
      <c r="E366" t="s">
        <v>641</v>
      </c>
      <c r="F366" s="3" t="s">
        <v>2141</v>
      </c>
      <c r="G366" t="s">
        <v>2142</v>
      </c>
      <c r="H366">
        <v>500</v>
      </c>
      <c r="I366" t="s">
        <v>210</v>
      </c>
      <c r="J366" t="s">
        <v>616</v>
      </c>
      <c r="K366">
        <v>45</v>
      </c>
      <c r="L366" t="s">
        <v>685</v>
      </c>
      <c r="M366" s="3" t="s">
        <v>1974</v>
      </c>
      <c r="N366" t="s">
        <v>2143</v>
      </c>
      <c r="O366" t="s">
        <v>2144</v>
      </c>
      <c r="P366">
        <v>68</v>
      </c>
      <c r="Q366">
        <v>0</v>
      </c>
      <c r="R366">
        <v>0</v>
      </c>
      <c r="S366">
        <v>0</v>
      </c>
      <c r="T366">
        <v>0</v>
      </c>
      <c r="U366">
        <v>0</v>
      </c>
      <c r="V366">
        <v>0</v>
      </c>
      <c r="W366">
        <v>0</v>
      </c>
      <c r="X366">
        <v>0</v>
      </c>
    </row>
    <row r="367" spans="1:24" x14ac:dyDescent="0.3">
      <c r="A367" s="161"/>
      <c r="B367" s="3" t="s">
        <v>2145</v>
      </c>
      <c r="C367" t="s">
        <v>2146</v>
      </c>
      <c r="D367">
        <v>21</v>
      </c>
      <c r="E367" t="s">
        <v>612</v>
      </c>
      <c r="F367" s="3" t="s">
        <v>2147</v>
      </c>
      <c r="G367" t="s">
        <v>2148</v>
      </c>
      <c r="H367">
        <v>500</v>
      </c>
      <c r="I367" t="s">
        <v>210</v>
      </c>
      <c r="J367" t="s">
        <v>616</v>
      </c>
      <c r="K367">
        <v>45</v>
      </c>
      <c r="L367" t="s">
        <v>685</v>
      </c>
      <c r="M367" s="3" t="s">
        <v>1974</v>
      </c>
      <c r="N367" t="s">
        <v>2149</v>
      </c>
      <c r="O367" t="s">
        <v>2150</v>
      </c>
      <c r="P367">
        <v>86</v>
      </c>
      <c r="Q367">
        <v>0</v>
      </c>
      <c r="R367">
        <v>0</v>
      </c>
      <c r="S367">
        <v>0</v>
      </c>
      <c r="T367">
        <v>0</v>
      </c>
      <c r="U367">
        <v>0</v>
      </c>
      <c r="V367">
        <v>0</v>
      </c>
      <c r="W367">
        <v>0</v>
      </c>
      <c r="X367">
        <v>0</v>
      </c>
    </row>
    <row r="368" spans="1:24" x14ac:dyDescent="0.3">
      <c r="A368" s="162"/>
      <c r="B368" s="3" t="s">
        <v>2071</v>
      </c>
      <c r="C368" t="s">
        <v>2072</v>
      </c>
      <c r="D368">
        <v>60</v>
      </c>
      <c r="E368" t="s">
        <v>641</v>
      </c>
      <c r="F368" s="3" t="s">
        <v>2151</v>
      </c>
      <c r="G368" t="s">
        <v>2152</v>
      </c>
      <c r="H368">
        <v>354</v>
      </c>
      <c r="I368" t="s">
        <v>615</v>
      </c>
      <c r="J368" t="s">
        <v>616</v>
      </c>
      <c r="K368">
        <v>54</v>
      </c>
      <c r="L368" t="s">
        <v>617</v>
      </c>
      <c r="M368" s="3" t="s">
        <v>1974</v>
      </c>
      <c r="N368" t="s">
        <v>2149</v>
      </c>
      <c r="O368" t="s">
        <v>2150</v>
      </c>
      <c r="P368">
        <v>0</v>
      </c>
      <c r="Q368">
        <v>0</v>
      </c>
      <c r="R368">
        <v>0</v>
      </c>
      <c r="S368">
        <v>0</v>
      </c>
      <c r="T368">
        <v>0</v>
      </c>
      <c r="U368">
        <v>0</v>
      </c>
      <c r="V368">
        <v>30</v>
      </c>
      <c r="W368">
        <v>0</v>
      </c>
      <c r="X368">
        <v>0</v>
      </c>
    </row>
    <row r="369" spans="1:24" x14ac:dyDescent="0.3">
      <c r="A369" s="161"/>
      <c r="B369" s="3" t="s">
        <v>2010</v>
      </c>
      <c r="C369" t="s">
        <v>2011</v>
      </c>
      <c r="D369">
        <v>60</v>
      </c>
      <c r="E369" t="s">
        <v>641</v>
      </c>
      <c r="F369" s="3" t="s">
        <v>2153</v>
      </c>
      <c r="G369" t="s">
        <v>2154</v>
      </c>
      <c r="H369">
        <v>500</v>
      </c>
      <c r="I369" t="s">
        <v>210</v>
      </c>
      <c r="J369" t="s">
        <v>616</v>
      </c>
      <c r="K369">
        <v>45</v>
      </c>
      <c r="L369" t="s">
        <v>685</v>
      </c>
      <c r="M369" s="3" t="s">
        <v>1974</v>
      </c>
      <c r="N369" t="s">
        <v>2155</v>
      </c>
      <c r="O369" t="s">
        <v>2156</v>
      </c>
      <c r="P369">
        <v>69</v>
      </c>
      <c r="Q369">
        <v>0</v>
      </c>
      <c r="R369">
        <v>0</v>
      </c>
      <c r="S369">
        <v>0</v>
      </c>
      <c r="T369">
        <v>0</v>
      </c>
      <c r="U369">
        <v>0</v>
      </c>
      <c r="V369">
        <v>0</v>
      </c>
      <c r="W369">
        <v>0</v>
      </c>
      <c r="X369">
        <v>0</v>
      </c>
    </row>
    <row r="370" spans="1:24" x14ac:dyDescent="0.3">
      <c r="A370" s="162"/>
      <c r="B370" s="3" t="s">
        <v>2157</v>
      </c>
      <c r="C370" t="s">
        <v>2158</v>
      </c>
      <c r="D370">
        <v>13</v>
      </c>
      <c r="E370" t="s">
        <v>699</v>
      </c>
      <c r="F370" s="3" t="s">
        <v>2159</v>
      </c>
      <c r="G370" t="s">
        <v>2160</v>
      </c>
      <c r="H370">
        <v>500</v>
      </c>
      <c r="I370" t="s">
        <v>210</v>
      </c>
      <c r="J370" t="s">
        <v>629</v>
      </c>
      <c r="K370">
        <v>41</v>
      </c>
      <c r="L370" t="s">
        <v>660</v>
      </c>
      <c r="M370" s="3" t="s">
        <v>1974</v>
      </c>
      <c r="N370" t="s">
        <v>2161</v>
      </c>
      <c r="O370" t="s">
        <v>2162</v>
      </c>
      <c r="P370">
        <v>73</v>
      </c>
      <c r="Q370">
        <v>0</v>
      </c>
      <c r="R370">
        <v>0</v>
      </c>
      <c r="S370">
        <v>0</v>
      </c>
      <c r="T370">
        <v>0</v>
      </c>
      <c r="U370">
        <v>0</v>
      </c>
      <c r="V370">
        <v>0</v>
      </c>
      <c r="W370">
        <v>0</v>
      </c>
      <c r="X370">
        <v>0</v>
      </c>
    </row>
    <row r="371" spans="1:24" x14ac:dyDescent="0.3">
      <c r="A371" s="162"/>
      <c r="B371" s="3" t="s">
        <v>2157</v>
      </c>
      <c r="C371" t="s">
        <v>2158</v>
      </c>
      <c r="D371">
        <v>13</v>
      </c>
      <c r="E371" t="s">
        <v>699</v>
      </c>
      <c r="F371" s="3" t="s">
        <v>2163</v>
      </c>
      <c r="G371" t="s">
        <v>2164</v>
      </c>
      <c r="H371">
        <v>354</v>
      </c>
      <c r="I371" t="s">
        <v>615</v>
      </c>
      <c r="J371" t="s">
        <v>629</v>
      </c>
      <c r="K371">
        <v>54</v>
      </c>
      <c r="L371" t="s">
        <v>617</v>
      </c>
      <c r="M371" s="3" t="s">
        <v>1974</v>
      </c>
      <c r="N371" t="s">
        <v>2161</v>
      </c>
      <c r="O371" t="s">
        <v>2162</v>
      </c>
      <c r="P371">
        <v>0</v>
      </c>
      <c r="Q371">
        <v>0</v>
      </c>
      <c r="R371">
        <v>0</v>
      </c>
      <c r="S371">
        <v>0</v>
      </c>
      <c r="T371">
        <v>0</v>
      </c>
      <c r="U371">
        <v>0</v>
      </c>
      <c r="V371">
        <v>58</v>
      </c>
      <c r="W371">
        <v>10</v>
      </c>
      <c r="X371">
        <v>0</v>
      </c>
    </row>
    <row r="372" spans="1:24" x14ac:dyDescent="0.3">
      <c r="A372" s="161"/>
      <c r="B372" s="3" t="s">
        <v>2010</v>
      </c>
      <c r="C372" t="s">
        <v>2011</v>
      </c>
      <c r="D372">
        <v>60</v>
      </c>
      <c r="E372" t="s">
        <v>641</v>
      </c>
      <c r="F372" s="3" t="s">
        <v>2165</v>
      </c>
      <c r="G372" t="s">
        <v>2166</v>
      </c>
      <c r="H372">
        <v>500</v>
      </c>
      <c r="I372" t="s">
        <v>210</v>
      </c>
      <c r="J372" t="s">
        <v>616</v>
      </c>
      <c r="K372">
        <v>45</v>
      </c>
      <c r="L372" t="s">
        <v>685</v>
      </c>
      <c r="M372" s="3" t="s">
        <v>1974</v>
      </c>
      <c r="N372" t="s">
        <v>2161</v>
      </c>
      <c r="O372" t="s">
        <v>2162</v>
      </c>
      <c r="P372">
        <v>75</v>
      </c>
      <c r="Q372">
        <v>0</v>
      </c>
      <c r="R372">
        <v>0</v>
      </c>
      <c r="S372">
        <v>0</v>
      </c>
      <c r="T372">
        <v>0</v>
      </c>
      <c r="U372">
        <v>0</v>
      </c>
      <c r="V372">
        <v>0</v>
      </c>
      <c r="W372">
        <v>0</v>
      </c>
      <c r="X372">
        <v>0</v>
      </c>
    </row>
    <row r="373" spans="1:24" x14ac:dyDescent="0.3">
      <c r="A373" s="162"/>
      <c r="B373" s="3" t="s">
        <v>2010</v>
      </c>
      <c r="C373" t="s">
        <v>2011</v>
      </c>
      <c r="D373">
        <v>60</v>
      </c>
      <c r="E373" t="s">
        <v>641</v>
      </c>
      <c r="F373" s="3" t="s">
        <v>2167</v>
      </c>
      <c r="G373" t="s">
        <v>2168</v>
      </c>
      <c r="H373">
        <v>500</v>
      </c>
      <c r="I373" t="s">
        <v>210</v>
      </c>
      <c r="J373" t="s">
        <v>616</v>
      </c>
      <c r="K373">
        <v>45</v>
      </c>
      <c r="L373" t="s">
        <v>685</v>
      </c>
      <c r="M373" s="3" t="s">
        <v>1974</v>
      </c>
      <c r="N373" t="s">
        <v>2161</v>
      </c>
      <c r="O373" t="s">
        <v>2162</v>
      </c>
      <c r="P373">
        <v>70</v>
      </c>
      <c r="Q373">
        <v>0</v>
      </c>
      <c r="R373">
        <v>0</v>
      </c>
      <c r="S373">
        <v>0</v>
      </c>
      <c r="T373">
        <v>0</v>
      </c>
      <c r="U373">
        <v>0</v>
      </c>
      <c r="V373">
        <v>0</v>
      </c>
      <c r="W373">
        <v>0</v>
      </c>
      <c r="X373">
        <v>0</v>
      </c>
    </row>
    <row r="374" spans="1:24" x14ac:dyDescent="0.3">
      <c r="A374" s="161"/>
      <c r="B374" s="3" t="s">
        <v>2169</v>
      </c>
      <c r="C374" t="s">
        <v>2170</v>
      </c>
      <c r="D374">
        <v>21</v>
      </c>
      <c r="E374" t="s">
        <v>612</v>
      </c>
      <c r="F374" s="3" t="s">
        <v>2171</v>
      </c>
      <c r="G374" t="s">
        <v>2170</v>
      </c>
      <c r="H374">
        <v>500</v>
      </c>
      <c r="I374" t="s">
        <v>210</v>
      </c>
      <c r="J374" t="s">
        <v>616</v>
      </c>
      <c r="K374">
        <v>45</v>
      </c>
      <c r="L374" t="s">
        <v>685</v>
      </c>
      <c r="M374" s="3" t="s">
        <v>1974</v>
      </c>
      <c r="N374" t="s">
        <v>2172</v>
      </c>
      <c r="O374" t="s">
        <v>2173</v>
      </c>
      <c r="P374">
        <v>60</v>
      </c>
      <c r="Q374">
        <v>0</v>
      </c>
      <c r="R374">
        <v>0</v>
      </c>
      <c r="S374">
        <v>3</v>
      </c>
      <c r="T374">
        <v>0</v>
      </c>
      <c r="U374">
        <v>0</v>
      </c>
      <c r="V374">
        <v>0</v>
      </c>
      <c r="W374">
        <v>0</v>
      </c>
      <c r="X374">
        <v>0</v>
      </c>
    </row>
    <row r="375" spans="1:24" x14ac:dyDescent="0.3">
      <c r="A375" s="162"/>
      <c r="B375" s="3" t="s">
        <v>2174</v>
      </c>
      <c r="C375" t="s">
        <v>2175</v>
      </c>
      <c r="D375">
        <v>17</v>
      </c>
      <c r="E375" t="s">
        <v>712</v>
      </c>
      <c r="F375" s="3" t="s">
        <v>2176</v>
      </c>
      <c r="G375" t="s">
        <v>2177</v>
      </c>
      <c r="H375">
        <v>502</v>
      </c>
      <c r="I375" t="s">
        <v>1021</v>
      </c>
      <c r="J375" t="s">
        <v>616</v>
      </c>
      <c r="K375">
        <v>1</v>
      </c>
      <c r="L375" t="s">
        <v>651</v>
      </c>
      <c r="M375" s="3" t="s">
        <v>1974</v>
      </c>
      <c r="N375" t="s">
        <v>2178</v>
      </c>
      <c r="O375" t="s">
        <v>2179</v>
      </c>
      <c r="P375">
        <v>24</v>
      </c>
      <c r="Q375">
        <v>0</v>
      </c>
      <c r="R375">
        <v>0</v>
      </c>
      <c r="S375">
        <v>0</v>
      </c>
      <c r="T375">
        <v>0</v>
      </c>
      <c r="U375">
        <v>0</v>
      </c>
      <c r="V375">
        <v>0</v>
      </c>
      <c r="W375">
        <v>0</v>
      </c>
      <c r="X375">
        <v>0</v>
      </c>
    </row>
    <row r="376" spans="1:24" x14ac:dyDescent="0.3">
      <c r="A376" s="162"/>
      <c r="B376" s="3" t="s">
        <v>93</v>
      </c>
      <c r="C376" t="s">
        <v>94</v>
      </c>
      <c r="D376">
        <v>21</v>
      </c>
      <c r="E376" t="s">
        <v>612</v>
      </c>
      <c r="F376" s="3" t="s">
        <v>91</v>
      </c>
      <c r="G376" t="s">
        <v>92</v>
      </c>
      <c r="H376">
        <v>500</v>
      </c>
      <c r="I376" t="s">
        <v>210</v>
      </c>
      <c r="J376" t="s">
        <v>616</v>
      </c>
      <c r="K376">
        <v>45</v>
      </c>
      <c r="L376" t="s">
        <v>685</v>
      </c>
      <c r="M376" s="3" t="s">
        <v>1974</v>
      </c>
      <c r="N376" t="s">
        <v>2180</v>
      </c>
      <c r="O376" t="s">
        <v>427</v>
      </c>
      <c r="P376">
        <v>33</v>
      </c>
      <c r="Q376">
        <v>0</v>
      </c>
      <c r="R376">
        <v>0</v>
      </c>
      <c r="S376">
        <v>0</v>
      </c>
      <c r="T376">
        <v>0</v>
      </c>
      <c r="U376">
        <v>0</v>
      </c>
      <c r="V376">
        <v>0</v>
      </c>
      <c r="W376">
        <v>0</v>
      </c>
      <c r="X376">
        <v>0</v>
      </c>
    </row>
    <row r="377" spans="1:24" x14ac:dyDescent="0.3">
      <c r="A377" s="161"/>
      <c r="B377" s="3" t="s">
        <v>2181</v>
      </c>
      <c r="C377" t="s">
        <v>2182</v>
      </c>
      <c r="D377">
        <v>21</v>
      </c>
      <c r="E377" t="s">
        <v>612</v>
      </c>
      <c r="F377" s="3" t="s">
        <v>2183</v>
      </c>
      <c r="G377" t="s">
        <v>2184</v>
      </c>
      <c r="H377">
        <v>500</v>
      </c>
      <c r="I377" t="s">
        <v>210</v>
      </c>
      <c r="J377" t="s">
        <v>616</v>
      </c>
      <c r="K377">
        <v>45</v>
      </c>
      <c r="L377" t="s">
        <v>685</v>
      </c>
      <c r="M377" s="3" t="s">
        <v>1974</v>
      </c>
      <c r="N377" t="s">
        <v>2185</v>
      </c>
      <c r="O377" t="s">
        <v>2186</v>
      </c>
      <c r="P377">
        <v>50</v>
      </c>
      <c r="Q377">
        <v>0</v>
      </c>
      <c r="R377">
        <v>0</v>
      </c>
      <c r="S377">
        <v>2</v>
      </c>
      <c r="T377">
        <v>0</v>
      </c>
      <c r="U377">
        <v>0</v>
      </c>
      <c r="V377">
        <v>0</v>
      </c>
      <c r="W377">
        <v>0</v>
      </c>
      <c r="X377">
        <v>0</v>
      </c>
    </row>
    <row r="378" spans="1:24" x14ac:dyDescent="0.3">
      <c r="A378" s="162"/>
      <c r="B378" s="3" t="s">
        <v>2010</v>
      </c>
      <c r="C378" t="s">
        <v>2011</v>
      </c>
      <c r="D378">
        <v>60</v>
      </c>
      <c r="E378" t="s">
        <v>641</v>
      </c>
      <c r="F378" s="3" t="s">
        <v>2187</v>
      </c>
      <c r="G378" t="s">
        <v>2188</v>
      </c>
      <c r="H378">
        <v>500</v>
      </c>
      <c r="I378" t="s">
        <v>210</v>
      </c>
      <c r="J378" t="s">
        <v>616</v>
      </c>
      <c r="K378">
        <v>47</v>
      </c>
      <c r="L378" t="s">
        <v>630</v>
      </c>
      <c r="M378" s="3" t="s">
        <v>1974</v>
      </c>
      <c r="N378" t="s">
        <v>2189</v>
      </c>
      <c r="O378" t="s">
        <v>2190</v>
      </c>
      <c r="P378">
        <v>66</v>
      </c>
      <c r="Q378">
        <v>0</v>
      </c>
      <c r="R378">
        <v>0</v>
      </c>
      <c r="S378">
        <v>4</v>
      </c>
      <c r="T378">
        <v>0</v>
      </c>
      <c r="U378">
        <v>0</v>
      </c>
      <c r="V378">
        <v>0</v>
      </c>
      <c r="W378">
        <v>0</v>
      </c>
      <c r="X378">
        <v>0</v>
      </c>
    </row>
    <row r="379" spans="1:24" x14ac:dyDescent="0.3">
      <c r="A379" s="161"/>
      <c r="B379" s="3" t="s">
        <v>2010</v>
      </c>
      <c r="C379" t="s">
        <v>2011</v>
      </c>
      <c r="D379">
        <v>60</v>
      </c>
      <c r="E379" t="s">
        <v>641</v>
      </c>
      <c r="F379" s="3" t="s">
        <v>2191</v>
      </c>
      <c r="G379" t="s">
        <v>2192</v>
      </c>
      <c r="H379">
        <v>500</v>
      </c>
      <c r="I379" t="s">
        <v>210</v>
      </c>
      <c r="J379" t="s">
        <v>616</v>
      </c>
      <c r="K379">
        <v>45</v>
      </c>
      <c r="L379" t="s">
        <v>685</v>
      </c>
      <c r="M379" s="3" t="s">
        <v>1974</v>
      </c>
      <c r="N379" t="s">
        <v>2193</v>
      </c>
      <c r="O379" t="s">
        <v>2194</v>
      </c>
      <c r="P379">
        <v>69</v>
      </c>
      <c r="Q379">
        <v>0</v>
      </c>
      <c r="R379">
        <v>0</v>
      </c>
      <c r="S379">
        <v>1</v>
      </c>
      <c r="T379">
        <v>0</v>
      </c>
      <c r="U379">
        <v>0</v>
      </c>
      <c r="V379">
        <v>0</v>
      </c>
      <c r="W379">
        <v>0</v>
      </c>
      <c r="X379">
        <v>0</v>
      </c>
    </row>
    <row r="380" spans="1:24" x14ac:dyDescent="0.3">
      <c r="A380" s="162"/>
      <c r="B380" s="3" t="s">
        <v>2010</v>
      </c>
      <c r="C380" t="s">
        <v>2011</v>
      </c>
      <c r="D380">
        <v>60</v>
      </c>
      <c r="E380" t="s">
        <v>641</v>
      </c>
      <c r="F380" s="3" t="s">
        <v>2195</v>
      </c>
      <c r="G380" t="s">
        <v>2196</v>
      </c>
      <c r="H380">
        <v>500</v>
      </c>
      <c r="I380" t="s">
        <v>210</v>
      </c>
      <c r="J380" t="s">
        <v>616</v>
      </c>
      <c r="K380">
        <v>45</v>
      </c>
      <c r="L380" t="s">
        <v>685</v>
      </c>
      <c r="M380" s="3" t="s">
        <v>1974</v>
      </c>
      <c r="N380" t="s">
        <v>2197</v>
      </c>
      <c r="O380" t="s">
        <v>2198</v>
      </c>
      <c r="P380">
        <v>65</v>
      </c>
      <c r="Q380">
        <v>0</v>
      </c>
      <c r="R380">
        <v>0</v>
      </c>
      <c r="S380">
        <v>0</v>
      </c>
      <c r="T380">
        <v>0</v>
      </c>
      <c r="U380">
        <v>0</v>
      </c>
      <c r="V380">
        <v>0</v>
      </c>
      <c r="W380">
        <v>0</v>
      </c>
      <c r="X380">
        <v>0</v>
      </c>
    </row>
    <row r="381" spans="1:24" x14ac:dyDescent="0.3">
      <c r="A381" s="162"/>
      <c r="B381" s="3" t="s">
        <v>2010</v>
      </c>
      <c r="C381" t="s">
        <v>2011</v>
      </c>
      <c r="D381">
        <v>60</v>
      </c>
      <c r="E381" t="s">
        <v>641</v>
      </c>
      <c r="F381" s="3" t="s">
        <v>2199</v>
      </c>
      <c r="G381" t="s">
        <v>2200</v>
      </c>
      <c r="H381">
        <v>500</v>
      </c>
      <c r="I381" t="s">
        <v>210</v>
      </c>
      <c r="J381" t="s">
        <v>616</v>
      </c>
      <c r="K381">
        <v>45</v>
      </c>
      <c r="L381" t="s">
        <v>685</v>
      </c>
      <c r="M381" s="3" t="s">
        <v>1974</v>
      </c>
      <c r="N381" t="s">
        <v>2201</v>
      </c>
      <c r="O381" t="s">
        <v>2202</v>
      </c>
      <c r="P381">
        <v>84</v>
      </c>
      <c r="Q381">
        <v>0</v>
      </c>
      <c r="R381">
        <v>0</v>
      </c>
      <c r="S381">
        <v>2</v>
      </c>
      <c r="T381">
        <v>0</v>
      </c>
      <c r="U381">
        <v>0</v>
      </c>
      <c r="V381">
        <v>0</v>
      </c>
      <c r="W381">
        <v>0</v>
      </c>
      <c r="X381">
        <v>0</v>
      </c>
    </row>
    <row r="382" spans="1:24" x14ac:dyDescent="0.3">
      <c r="A382" s="160"/>
      <c r="B382" s="3" t="s">
        <v>1155</v>
      </c>
      <c r="C382" t="s">
        <v>1156</v>
      </c>
      <c r="D382">
        <v>62</v>
      </c>
      <c r="E382" t="s">
        <v>1157</v>
      </c>
      <c r="F382" s="3" t="s">
        <v>2203</v>
      </c>
      <c r="G382" t="s">
        <v>2204</v>
      </c>
      <c r="H382">
        <v>500</v>
      </c>
      <c r="I382" t="s">
        <v>210</v>
      </c>
      <c r="J382" t="s">
        <v>616</v>
      </c>
      <c r="K382">
        <v>41</v>
      </c>
      <c r="L382" t="s">
        <v>660</v>
      </c>
      <c r="M382" s="3" t="s">
        <v>2205</v>
      </c>
      <c r="N382" t="s">
        <v>2206</v>
      </c>
      <c r="O382" t="s">
        <v>2207</v>
      </c>
      <c r="P382">
        <v>44</v>
      </c>
      <c r="Q382">
        <v>0</v>
      </c>
      <c r="R382">
        <v>0</v>
      </c>
      <c r="S382">
        <v>0</v>
      </c>
      <c r="T382">
        <v>0</v>
      </c>
      <c r="U382">
        <v>0</v>
      </c>
      <c r="V382">
        <v>0</v>
      </c>
      <c r="W382">
        <v>0</v>
      </c>
      <c r="X382">
        <v>0</v>
      </c>
    </row>
    <row r="383" spans="1:24" x14ac:dyDescent="0.3">
      <c r="A383" s="160"/>
      <c r="B383" s="3" t="s">
        <v>2208</v>
      </c>
      <c r="C383" t="s">
        <v>2209</v>
      </c>
      <c r="D383">
        <v>60</v>
      </c>
      <c r="E383" t="s">
        <v>641</v>
      </c>
      <c r="F383" s="3" t="s">
        <v>2210</v>
      </c>
      <c r="G383" t="s">
        <v>2211</v>
      </c>
      <c r="H383">
        <v>202</v>
      </c>
      <c r="I383" t="s">
        <v>650</v>
      </c>
      <c r="J383" t="s">
        <v>616</v>
      </c>
      <c r="K383">
        <v>8</v>
      </c>
      <c r="L383" t="s">
        <v>786</v>
      </c>
      <c r="M383" s="3" t="s">
        <v>2205</v>
      </c>
      <c r="N383" t="s">
        <v>2212</v>
      </c>
      <c r="O383" t="s">
        <v>2213</v>
      </c>
      <c r="P383">
        <v>0</v>
      </c>
      <c r="Q383">
        <v>0</v>
      </c>
      <c r="R383">
        <v>0</v>
      </c>
      <c r="S383">
        <v>0</v>
      </c>
      <c r="T383">
        <v>0</v>
      </c>
      <c r="U383">
        <v>0</v>
      </c>
      <c r="V383">
        <v>0</v>
      </c>
      <c r="W383">
        <v>0</v>
      </c>
      <c r="X383">
        <v>0</v>
      </c>
    </row>
    <row r="384" spans="1:24" x14ac:dyDescent="0.3">
      <c r="A384" s="160"/>
      <c r="B384" s="3" t="s">
        <v>2214</v>
      </c>
      <c r="C384" t="s">
        <v>2215</v>
      </c>
      <c r="D384">
        <v>60</v>
      </c>
      <c r="E384" t="s">
        <v>641</v>
      </c>
      <c r="F384" s="3" t="s">
        <v>2216</v>
      </c>
      <c r="G384" t="s">
        <v>2217</v>
      </c>
      <c r="H384">
        <v>202</v>
      </c>
      <c r="I384" t="s">
        <v>650</v>
      </c>
      <c r="J384" t="s">
        <v>616</v>
      </c>
      <c r="K384">
        <v>99</v>
      </c>
      <c r="L384" t="s">
        <v>727</v>
      </c>
      <c r="M384" s="3" t="s">
        <v>2205</v>
      </c>
      <c r="N384" t="s">
        <v>2218</v>
      </c>
      <c r="O384" t="s">
        <v>2219</v>
      </c>
      <c r="P384">
        <v>0</v>
      </c>
      <c r="Q384">
        <v>0</v>
      </c>
      <c r="R384">
        <v>0</v>
      </c>
      <c r="S384">
        <v>0</v>
      </c>
      <c r="T384">
        <v>0</v>
      </c>
      <c r="U384">
        <v>0</v>
      </c>
      <c r="V384">
        <v>0</v>
      </c>
      <c r="W384">
        <v>0</v>
      </c>
      <c r="X384">
        <v>0</v>
      </c>
    </row>
    <row r="385" spans="1:24" x14ac:dyDescent="0.3">
      <c r="A385" s="160"/>
      <c r="B385" s="3" t="s">
        <v>2220</v>
      </c>
      <c r="C385" t="s">
        <v>2221</v>
      </c>
      <c r="D385">
        <v>61</v>
      </c>
      <c r="E385" t="s">
        <v>688</v>
      </c>
      <c r="F385" s="3" t="s">
        <v>2222</v>
      </c>
      <c r="G385" t="s">
        <v>2223</v>
      </c>
      <c r="H385">
        <v>500</v>
      </c>
      <c r="I385" t="s">
        <v>210</v>
      </c>
      <c r="J385" t="s">
        <v>629</v>
      </c>
      <c r="K385">
        <v>45</v>
      </c>
      <c r="L385" t="s">
        <v>685</v>
      </c>
      <c r="M385" s="3" t="s">
        <v>2205</v>
      </c>
      <c r="N385" t="s">
        <v>2224</v>
      </c>
      <c r="O385" t="s">
        <v>2225</v>
      </c>
      <c r="P385">
        <v>31</v>
      </c>
      <c r="Q385">
        <v>0</v>
      </c>
      <c r="R385">
        <v>0</v>
      </c>
      <c r="S385">
        <v>2</v>
      </c>
      <c r="T385">
        <v>0</v>
      </c>
      <c r="U385">
        <v>0</v>
      </c>
      <c r="V385">
        <v>0</v>
      </c>
      <c r="W385">
        <v>0</v>
      </c>
      <c r="X385">
        <v>0</v>
      </c>
    </row>
    <row r="386" spans="1:24" x14ac:dyDescent="0.3">
      <c r="A386" s="160"/>
      <c r="B386" s="3" t="s">
        <v>193</v>
      </c>
      <c r="C386" t="s">
        <v>194</v>
      </c>
      <c r="D386">
        <v>95</v>
      </c>
      <c r="E386" t="s">
        <v>626</v>
      </c>
      <c r="F386" s="3" t="s">
        <v>2226</v>
      </c>
      <c r="G386" t="s">
        <v>2227</v>
      </c>
      <c r="H386">
        <v>500</v>
      </c>
      <c r="I386" t="s">
        <v>210</v>
      </c>
      <c r="J386" t="s">
        <v>629</v>
      </c>
      <c r="K386">
        <v>43</v>
      </c>
      <c r="L386" t="s">
        <v>636</v>
      </c>
      <c r="M386" s="3" t="s">
        <v>2205</v>
      </c>
      <c r="N386" t="s">
        <v>2228</v>
      </c>
      <c r="O386" t="s">
        <v>2229</v>
      </c>
      <c r="P386">
        <v>56</v>
      </c>
      <c r="Q386">
        <v>0</v>
      </c>
      <c r="R386">
        <v>0</v>
      </c>
      <c r="S386">
        <v>0</v>
      </c>
      <c r="T386">
        <v>0</v>
      </c>
      <c r="U386">
        <v>0</v>
      </c>
      <c r="V386">
        <v>0</v>
      </c>
      <c r="W386">
        <v>0</v>
      </c>
      <c r="X386">
        <v>0</v>
      </c>
    </row>
    <row r="387" spans="1:24" x14ac:dyDescent="0.3">
      <c r="A387" s="160"/>
      <c r="B387" s="3" t="s">
        <v>117</v>
      </c>
      <c r="C387" t="s">
        <v>118</v>
      </c>
      <c r="D387">
        <v>47</v>
      </c>
      <c r="E387" t="s">
        <v>678</v>
      </c>
      <c r="F387" s="3" t="s">
        <v>2230</v>
      </c>
      <c r="G387" t="s">
        <v>2231</v>
      </c>
      <c r="H387">
        <v>202</v>
      </c>
      <c r="I387" t="s">
        <v>650</v>
      </c>
      <c r="J387" t="s">
        <v>616</v>
      </c>
      <c r="K387">
        <v>8</v>
      </c>
      <c r="L387" t="s">
        <v>786</v>
      </c>
      <c r="M387" s="3" t="s">
        <v>2205</v>
      </c>
      <c r="N387" t="s">
        <v>2232</v>
      </c>
      <c r="O387" t="s">
        <v>2233</v>
      </c>
      <c r="P387">
        <v>0</v>
      </c>
      <c r="Q387">
        <v>0</v>
      </c>
      <c r="R387">
        <v>0</v>
      </c>
      <c r="S387">
        <v>0</v>
      </c>
      <c r="T387">
        <v>0</v>
      </c>
      <c r="U387">
        <v>0</v>
      </c>
      <c r="V387">
        <v>0</v>
      </c>
      <c r="W387">
        <v>0</v>
      </c>
      <c r="X387">
        <v>0</v>
      </c>
    </row>
    <row r="388" spans="1:24" x14ac:dyDescent="0.3">
      <c r="A388" s="160"/>
      <c r="B388" s="3" t="s">
        <v>2234</v>
      </c>
      <c r="C388" t="s">
        <v>2235</v>
      </c>
      <c r="D388">
        <v>13</v>
      </c>
      <c r="E388" t="s">
        <v>699</v>
      </c>
      <c r="F388" s="3" t="s">
        <v>2236</v>
      </c>
      <c r="G388" t="s">
        <v>2237</v>
      </c>
      <c r="H388">
        <v>500</v>
      </c>
      <c r="I388" t="s">
        <v>210</v>
      </c>
      <c r="J388" t="s">
        <v>629</v>
      </c>
      <c r="K388">
        <v>40</v>
      </c>
      <c r="L388" t="s">
        <v>623</v>
      </c>
      <c r="M388" s="3" t="s">
        <v>2205</v>
      </c>
      <c r="N388" t="s">
        <v>2238</v>
      </c>
      <c r="O388" t="s">
        <v>2239</v>
      </c>
      <c r="P388">
        <v>87</v>
      </c>
      <c r="Q388">
        <v>0</v>
      </c>
      <c r="R388">
        <v>0</v>
      </c>
      <c r="S388">
        <v>0</v>
      </c>
      <c r="T388">
        <v>0</v>
      </c>
      <c r="U388">
        <v>0</v>
      </c>
      <c r="V388">
        <v>0</v>
      </c>
      <c r="W388">
        <v>0</v>
      </c>
      <c r="X388">
        <v>0</v>
      </c>
    </row>
    <row r="389" spans="1:24" x14ac:dyDescent="0.3">
      <c r="A389" s="160"/>
      <c r="B389" s="3" t="s">
        <v>2240</v>
      </c>
      <c r="C389" t="s">
        <v>2241</v>
      </c>
      <c r="D389">
        <v>72</v>
      </c>
      <c r="E389" t="s">
        <v>633</v>
      </c>
      <c r="F389" s="3" t="s">
        <v>2242</v>
      </c>
      <c r="G389" t="s">
        <v>2243</v>
      </c>
      <c r="H389">
        <v>500</v>
      </c>
      <c r="I389" t="s">
        <v>210</v>
      </c>
      <c r="J389" t="s">
        <v>616</v>
      </c>
      <c r="K389">
        <v>45</v>
      </c>
      <c r="L389" t="s">
        <v>685</v>
      </c>
      <c r="M389" s="3" t="s">
        <v>2205</v>
      </c>
      <c r="N389" t="s">
        <v>2244</v>
      </c>
      <c r="O389" t="s">
        <v>2245</v>
      </c>
      <c r="P389">
        <v>84</v>
      </c>
      <c r="Q389">
        <v>0</v>
      </c>
      <c r="R389">
        <v>0</v>
      </c>
      <c r="S389">
        <v>0</v>
      </c>
      <c r="T389">
        <v>0</v>
      </c>
      <c r="U389">
        <v>0</v>
      </c>
      <c r="V389">
        <v>0</v>
      </c>
      <c r="W389">
        <v>0</v>
      </c>
      <c r="X389">
        <v>0</v>
      </c>
    </row>
    <row r="390" spans="1:24" x14ac:dyDescent="0.3">
      <c r="A390" s="160"/>
      <c r="B390" s="3" t="s">
        <v>2246</v>
      </c>
      <c r="C390" t="s">
        <v>2247</v>
      </c>
      <c r="D390">
        <v>60</v>
      </c>
      <c r="E390" t="s">
        <v>641</v>
      </c>
      <c r="F390" s="3" t="s">
        <v>2248</v>
      </c>
      <c r="G390" t="s">
        <v>2249</v>
      </c>
      <c r="H390">
        <v>354</v>
      </c>
      <c r="I390" t="s">
        <v>615</v>
      </c>
      <c r="J390" t="s">
        <v>616</v>
      </c>
      <c r="K390">
        <v>54</v>
      </c>
      <c r="L390" t="s">
        <v>617</v>
      </c>
      <c r="M390" s="3" t="s">
        <v>2205</v>
      </c>
      <c r="N390" t="s">
        <v>2250</v>
      </c>
      <c r="O390" t="s">
        <v>2251</v>
      </c>
      <c r="P390">
        <v>0</v>
      </c>
      <c r="Q390">
        <v>0</v>
      </c>
      <c r="R390">
        <v>0</v>
      </c>
      <c r="S390">
        <v>0</v>
      </c>
      <c r="T390">
        <v>0</v>
      </c>
      <c r="U390">
        <v>0</v>
      </c>
      <c r="V390">
        <v>34</v>
      </c>
      <c r="W390">
        <v>0</v>
      </c>
      <c r="X390">
        <v>0</v>
      </c>
    </row>
    <row r="391" spans="1:24" x14ac:dyDescent="0.3">
      <c r="A391" s="160"/>
      <c r="B391" s="3" t="s">
        <v>2246</v>
      </c>
      <c r="C391" t="s">
        <v>2247</v>
      </c>
      <c r="D391">
        <v>60</v>
      </c>
      <c r="E391" t="s">
        <v>641</v>
      </c>
      <c r="F391" s="3" t="s">
        <v>2252</v>
      </c>
      <c r="G391" t="s">
        <v>2253</v>
      </c>
      <c r="H391">
        <v>209</v>
      </c>
      <c r="I391" t="s">
        <v>726</v>
      </c>
      <c r="J391" t="s">
        <v>616</v>
      </c>
      <c r="K391">
        <v>58</v>
      </c>
      <c r="L391" t="s">
        <v>2254</v>
      </c>
      <c r="M391" s="3" t="s">
        <v>2205</v>
      </c>
      <c r="N391" t="s">
        <v>2250</v>
      </c>
      <c r="O391" t="s">
        <v>2251</v>
      </c>
      <c r="P391">
        <v>0</v>
      </c>
      <c r="Q391">
        <v>0</v>
      </c>
      <c r="R391">
        <v>0</v>
      </c>
      <c r="S391">
        <v>0</v>
      </c>
      <c r="T391">
        <v>0</v>
      </c>
      <c r="U391">
        <v>0</v>
      </c>
      <c r="V391">
        <v>0</v>
      </c>
      <c r="W391">
        <v>0</v>
      </c>
      <c r="X391">
        <v>0</v>
      </c>
    </row>
    <row r="392" spans="1:24" x14ac:dyDescent="0.3">
      <c r="A392" s="160"/>
      <c r="B392" s="3" t="s">
        <v>2255</v>
      </c>
      <c r="C392" t="s">
        <v>2256</v>
      </c>
      <c r="D392">
        <v>60</v>
      </c>
      <c r="E392" t="s">
        <v>641</v>
      </c>
      <c r="F392" s="3" t="s">
        <v>2257</v>
      </c>
      <c r="G392" t="s">
        <v>2258</v>
      </c>
      <c r="H392">
        <v>500</v>
      </c>
      <c r="I392" t="s">
        <v>210</v>
      </c>
      <c r="J392" t="s">
        <v>616</v>
      </c>
      <c r="K392">
        <v>56</v>
      </c>
      <c r="L392" t="s">
        <v>2259</v>
      </c>
      <c r="M392" s="3" t="s">
        <v>2205</v>
      </c>
      <c r="N392" t="s">
        <v>2250</v>
      </c>
      <c r="O392" t="s">
        <v>2251</v>
      </c>
      <c r="P392">
        <v>23</v>
      </c>
      <c r="Q392">
        <v>0</v>
      </c>
      <c r="R392">
        <v>0</v>
      </c>
      <c r="S392">
        <v>1</v>
      </c>
      <c r="T392">
        <v>0</v>
      </c>
      <c r="U392">
        <v>0</v>
      </c>
      <c r="V392">
        <v>0</v>
      </c>
      <c r="W392">
        <v>0</v>
      </c>
      <c r="X392">
        <v>0</v>
      </c>
    </row>
    <row r="393" spans="1:24" x14ac:dyDescent="0.3">
      <c r="A393" s="160"/>
      <c r="B393" s="3" t="s">
        <v>117</v>
      </c>
      <c r="C393" t="s">
        <v>118</v>
      </c>
      <c r="D393">
        <v>47</v>
      </c>
      <c r="E393" t="s">
        <v>678</v>
      </c>
      <c r="F393" s="3" t="s">
        <v>2260</v>
      </c>
      <c r="G393" t="s">
        <v>2261</v>
      </c>
      <c r="H393">
        <v>202</v>
      </c>
      <c r="I393" t="s">
        <v>650</v>
      </c>
      <c r="J393" t="s">
        <v>616</v>
      </c>
      <c r="K393">
        <v>8</v>
      </c>
      <c r="L393" t="s">
        <v>786</v>
      </c>
      <c r="M393" s="3" t="s">
        <v>2205</v>
      </c>
      <c r="N393" t="s">
        <v>2262</v>
      </c>
      <c r="O393" t="s">
        <v>2263</v>
      </c>
      <c r="P393">
        <v>0</v>
      </c>
      <c r="Q393">
        <v>0</v>
      </c>
      <c r="R393">
        <v>0</v>
      </c>
      <c r="S393">
        <v>0</v>
      </c>
      <c r="T393">
        <v>0</v>
      </c>
      <c r="U393">
        <v>0</v>
      </c>
      <c r="V393">
        <v>0</v>
      </c>
      <c r="W393">
        <v>0</v>
      </c>
      <c r="X393">
        <v>0</v>
      </c>
    </row>
    <row r="394" spans="1:24" x14ac:dyDescent="0.3">
      <c r="A394" s="160"/>
      <c r="B394" s="3" t="s">
        <v>2264</v>
      </c>
      <c r="C394" t="s">
        <v>2265</v>
      </c>
      <c r="D394">
        <v>17</v>
      </c>
      <c r="E394" t="s">
        <v>712</v>
      </c>
      <c r="F394" s="3" t="s">
        <v>2266</v>
      </c>
      <c r="G394" t="s">
        <v>2267</v>
      </c>
      <c r="H394">
        <v>207</v>
      </c>
      <c r="I394" t="s">
        <v>706</v>
      </c>
      <c r="J394" t="s">
        <v>616</v>
      </c>
      <c r="K394">
        <v>9</v>
      </c>
      <c r="L394" t="s">
        <v>707</v>
      </c>
      <c r="M394" s="3" t="s">
        <v>2205</v>
      </c>
      <c r="N394" t="s">
        <v>2262</v>
      </c>
      <c r="O394" t="s">
        <v>2263</v>
      </c>
      <c r="P394">
        <v>0</v>
      </c>
      <c r="Q394">
        <v>5</v>
      </c>
      <c r="R394">
        <v>0</v>
      </c>
      <c r="S394">
        <v>0</v>
      </c>
      <c r="T394">
        <v>0</v>
      </c>
      <c r="U394">
        <v>0</v>
      </c>
      <c r="V394">
        <v>0</v>
      </c>
      <c r="W394">
        <v>0</v>
      </c>
      <c r="X394">
        <v>0</v>
      </c>
    </row>
    <row r="395" spans="1:24" x14ac:dyDescent="0.3">
      <c r="A395" s="160"/>
      <c r="B395" s="3" t="s">
        <v>105</v>
      </c>
      <c r="C395" t="s">
        <v>106</v>
      </c>
      <c r="D395">
        <v>60</v>
      </c>
      <c r="E395" t="s">
        <v>641</v>
      </c>
      <c r="F395" s="3" t="s">
        <v>2268</v>
      </c>
      <c r="G395" t="s">
        <v>2269</v>
      </c>
      <c r="H395">
        <v>500</v>
      </c>
      <c r="I395" t="s">
        <v>210</v>
      </c>
      <c r="J395" t="s">
        <v>616</v>
      </c>
      <c r="K395">
        <v>45</v>
      </c>
      <c r="L395" t="s">
        <v>685</v>
      </c>
      <c r="M395" s="3" t="s">
        <v>2205</v>
      </c>
      <c r="N395" t="s">
        <v>2262</v>
      </c>
      <c r="O395" t="s">
        <v>2263</v>
      </c>
      <c r="P395">
        <v>133</v>
      </c>
      <c r="Q395">
        <v>0</v>
      </c>
      <c r="R395">
        <v>0</v>
      </c>
      <c r="S395">
        <v>0</v>
      </c>
      <c r="T395">
        <v>0</v>
      </c>
      <c r="U395">
        <v>0</v>
      </c>
      <c r="V395">
        <v>0</v>
      </c>
      <c r="W395">
        <v>0</v>
      </c>
      <c r="X395">
        <v>0</v>
      </c>
    </row>
    <row r="396" spans="1:24" x14ac:dyDescent="0.3">
      <c r="A396" s="160"/>
      <c r="B396" s="3" t="s">
        <v>2270</v>
      </c>
      <c r="C396" t="s">
        <v>2271</v>
      </c>
      <c r="D396">
        <v>60</v>
      </c>
      <c r="E396" t="s">
        <v>641</v>
      </c>
      <c r="F396" s="3" t="s">
        <v>2272</v>
      </c>
      <c r="G396" t="s">
        <v>2273</v>
      </c>
      <c r="H396">
        <v>354</v>
      </c>
      <c r="I396" t="s">
        <v>615</v>
      </c>
      <c r="J396" t="s">
        <v>616</v>
      </c>
      <c r="K396">
        <v>54</v>
      </c>
      <c r="L396" t="s">
        <v>617</v>
      </c>
      <c r="M396" s="3" t="s">
        <v>2205</v>
      </c>
      <c r="N396" t="s">
        <v>2274</v>
      </c>
      <c r="O396" t="s">
        <v>2275</v>
      </c>
      <c r="P396">
        <v>0</v>
      </c>
      <c r="Q396">
        <v>0</v>
      </c>
      <c r="R396">
        <v>0</v>
      </c>
      <c r="S396">
        <v>0</v>
      </c>
      <c r="T396">
        <v>0</v>
      </c>
      <c r="U396">
        <v>0</v>
      </c>
      <c r="V396">
        <v>38</v>
      </c>
      <c r="W396">
        <v>0</v>
      </c>
      <c r="X396">
        <v>0</v>
      </c>
    </row>
    <row r="397" spans="1:24" x14ac:dyDescent="0.3">
      <c r="A397" s="160"/>
      <c r="B397" s="3" t="s">
        <v>193</v>
      </c>
      <c r="C397" t="s">
        <v>194</v>
      </c>
      <c r="D397">
        <v>95</v>
      </c>
      <c r="E397" t="s">
        <v>626</v>
      </c>
      <c r="F397" s="3" t="s">
        <v>2276</v>
      </c>
      <c r="G397" t="s">
        <v>2277</v>
      </c>
      <c r="H397">
        <v>500</v>
      </c>
      <c r="I397" t="s">
        <v>210</v>
      </c>
      <c r="J397" t="s">
        <v>629</v>
      </c>
      <c r="K397">
        <v>43</v>
      </c>
      <c r="L397" t="s">
        <v>636</v>
      </c>
      <c r="M397" s="3" t="s">
        <v>2205</v>
      </c>
      <c r="N397" t="s">
        <v>2274</v>
      </c>
      <c r="O397" t="s">
        <v>2275</v>
      </c>
      <c r="P397">
        <v>70</v>
      </c>
      <c r="Q397">
        <v>0</v>
      </c>
      <c r="R397">
        <v>0</v>
      </c>
      <c r="S397">
        <v>7</v>
      </c>
      <c r="T397">
        <v>0</v>
      </c>
      <c r="U397">
        <v>0</v>
      </c>
      <c r="V397">
        <v>0</v>
      </c>
      <c r="W397">
        <v>0</v>
      </c>
      <c r="X397">
        <v>0</v>
      </c>
    </row>
    <row r="398" spans="1:24" x14ac:dyDescent="0.3">
      <c r="A398" s="160"/>
      <c r="B398" s="3" t="s">
        <v>2278</v>
      </c>
      <c r="C398" t="s">
        <v>2279</v>
      </c>
      <c r="D398">
        <v>13</v>
      </c>
      <c r="E398" t="s">
        <v>699</v>
      </c>
      <c r="F398" s="3" t="s">
        <v>2280</v>
      </c>
      <c r="G398" t="s">
        <v>2281</v>
      </c>
      <c r="H398">
        <v>354</v>
      </c>
      <c r="I398" t="s">
        <v>615</v>
      </c>
      <c r="J398" t="s">
        <v>629</v>
      </c>
      <c r="K398">
        <v>54</v>
      </c>
      <c r="L398" t="s">
        <v>617</v>
      </c>
      <c r="M398" s="3" t="s">
        <v>2205</v>
      </c>
      <c r="N398" t="s">
        <v>2282</v>
      </c>
      <c r="O398" t="s">
        <v>2283</v>
      </c>
      <c r="P398">
        <v>0</v>
      </c>
      <c r="Q398">
        <v>0</v>
      </c>
      <c r="R398">
        <v>0</v>
      </c>
      <c r="S398">
        <v>0</v>
      </c>
      <c r="T398">
        <v>0</v>
      </c>
      <c r="U398">
        <v>0</v>
      </c>
      <c r="V398">
        <v>51</v>
      </c>
      <c r="W398">
        <v>0</v>
      </c>
      <c r="X398">
        <v>0</v>
      </c>
    </row>
    <row r="399" spans="1:24" x14ac:dyDescent="0.3">
      <c r="A399" s="160"/>
      <c r="B399" s="3" t="s">
        <v>2278</v>
      </c>
      <c r="C399" t="s">
        <v>2279</v>
      </c>
      <c r="D399">
        <v>13</v>
      </c>
      <c r="E399" t="s">
        <v>699</v>
      </c>
      <c r="F399" s="3" t="s">
        <v>2284</v>
      </c>
      <c r="G399" t="s">
        <v>2285</v>
      </c>
      <c r="H399">
        <v>500</v>
      </c>
      <c r="I399" t="s">
        <v>210</v>
      </c>
      <c r="J399" t="s">
        <v>629</v>
      </c>
      <c r="K399">
        <v>40</v>
      </c>
      <c r="L399" t="s">
        <v>623</v>
      </c>
      <c r="M399" s="3" t="s">
        <v>2205</v>
      </c>
      <c r="N399" t="s">
        <v>2282</v>
      </c>
      <c r="O399" t="s">
        <v>2283</v>
      </c>
      <c r="P399">
        <v>119</v>
      </c>
      <c r="Q399">
        <v>0</v>
      </c>
      <c r="R399">
        <v>0</v>
      </c>
      <c r="S399">
        <v>0</v>
      </c>
      <c r="T399">
        <v>0</v>
      </c>
      <c r="U399">
        <v>0</v>
      </c>
      <c r="V399">
        <v>0</v>
      </c>
      <c r="W399">
        <v>0</v>
      </c>
      <c r="X399">
        <v>0</v>
      </c>
    </row>
    <row r="400" spans="1:24" x14ac:dyDescent="0.3">
      <c r="A400" s="160"/>
      <c r="B400" s="3" t="s">
        <v>117</v>
      </c>
      <c r="C400" t="s">
        <v>118</v>
      </c>
      <c r="D400">
        <v>47</v>
      </c>
      <c r="E400" t="s">
        <v>678</v>
      </c>
      <c r="F400" s="3" t="s">
        <v>2286</v>
      </c>
      <c r="G400" t="s">
        <v>2287</v>
      </c>
      <c r="H400">
        <v>354</v>
      </c>
      <c r="I400" t="s">
        <v>615</v>
      </c>
      <c r="J400" t="s">
        <v>616</v>
      </c>
      <c r="K400">
        <v>54</v>
      </c>
      <c r="L400" t="s">
        <v>617</v>
      </c>
      <c r="M400" s="3" t="s">
        <v>2205</v>
      </c>
      <c r="N400" t="s">
        <v>2288</v>
      </c>
      <c r="O400" t="s">
        <v>2289</v>
      </c>
      <c r="P400">
        <v>0</v>
      </c>
      <c r="Q400">
        <v>0</v>
      </c>
      <c r="R400">
        <v>0</v>
      </c>
      <c r="S400">
        <v>0</v>
      </c>
      <c r="T400">
        <v>0</v>
      </c>
      <c r="U400">
        <v>0</v>
      </c>
      <c r="V400">
        <v>61</v>
      </c>
      <c r="W400">
        <v>0</v>
      </c>
      <c r="X400">
        <v>0</v>
      </c>
    </row>
    <row r="401" spans="1:24" x14ac:dyDescent="0.3">
      <c r="A401" s="160"/>
      <c r="B401" s="3" t="s">
        <v>117</v>
      </c>
      <c r="C401" t="s">
        <v>118</v>
      </c>
      <c r="D401">
        <v>47</v>
      </c>
      <c r="E401" t="s">
        <v>678</v>
      </c>
      <c r="F401" s="3" t="s">
        <v>2290</v>
      </c>
      <c r="G401" t="s">
        <v>2291</v>
      </c>
      <c r="H401">
        <v>209</v>
      </c>
      <c r="I401" t="s">
        <v>726</v>
      </c>
      <c r="J401" t="s">
        <v>616</v>
      </c>
      <c r="K401">
        <v>58</v>
      </c>
      <c r="L401" t="s">
        <v>2254</v>
      </c>
      <c r="M401" s="3" t="s">
        <v>2205</v>
      </c>
      <c r="N401" t="s">
        <v>2288</v>
      </c>
      <c r="O401" t="s">
        <v>2289</v>
      </c>
      <c r="P401">
        <v>0</v>
      </c>
      <c r="Q401">
        <v>0</v>
      </c>
      <c r="R401">
        <v>0</v>
      </c>
      <c r="S401">
        <v>0</v>
      </c>
      <c r="T401">
        <v>0</v>
      </c>
      <c r="U401">
        <v>0</v>
      </c>
      <c r="V401">
        <v>0</v>
      </c>
      <c r="W401">
        <v>0</v>
      </c>
      <c r="X401">
        <v>0</v>
      </c>
    </row>
    <row r="402" spans="1:24" x14ac:dyDescent="0.3">
      <c r="A402" s="160"/>
      <c r="B402" s="3" t="s">
        <v>1618</v>
      </c>
      <c r="C402" t="s">
        <v>1619</v>
      </c>
      <c r="D402">
        <v>73</v>
      </c>
      <c r="E402" t="s">
        <v>1099</v>
      </c>
      <c r="F402" s="3" t="s">
        <v>2292</v>
      </c>
      <c r="G402" t="s">
        <v>2293</v>
      </c>
      <c r="H402">
        <v>500</v>
      </c>
      <c r="I402" t="s">
        <v>210</v>
      </c>
      <c r="J402" t="s">
        <v>629</v>
      </c>
      <c r="K402">
        <v>47</v>
      </c>
      <c r="L402" t="s">
        <v>630</v>
      </c>
      <c r="M402" s="3" t="s">
        <v>2205</v>
      </c>
      <c r="N402" t="s">
        <v>2294</v>
      </c>
      <c r="O402" t="s">
        <v>2295</v>
      </c>
      <c r="P402">
        <v>58</v>
      </c>
      <c r="Q402">
        <v>0</v>
      </c>
      <c r="R402">
        <v>0</v>
      </c>
      <c r="S402">
        <v>4</v>
      </c>
      <c r="T402">
        <v>0</v>
      </c>
      <c r="U402">
        <v>0</v>
      </c>
      <c r="V402">
        <v>0</v>
      </c>
      <c r="W402">
        <v>0</v>
      </c>
      <c r="X402">
        <v>0</v>
      </c>
    </row>
    <row r="403" spans="1:24" x14ac:dyDescent="0.3">
      <c r="A403" s="160"/>
      <c r="B403" s="3" t="s">
        <v>2296</v>
      </c>
      <c r="C403" t="s">
        <v>2297</v>
      </c>
      <c r="D403">
        <v>72</v>
      </c>
      <c r="E403" t="s">
        <v>633</v>
      </c>
      <c r="F403" s="3" t="s">
        <v>2298</v>
      </c>
      <c r="G403" t="s">
        <v>2299</v>
      </c>
      <c r="H403">
        <v>500</v>
      </c>
      <c r="I403" t="s">
        <v>210</v>
      </c>
      <c r="J403" t="s">
        <v>616</v>
      </c>
      <c r="K403">
        <v>47</v>
      </c>
      <c r="L403" t="s">
        <v>630</v>
      </c>
      <c r="M403" s="3" t="s">
        <v>2205</v>
      </c>
      <c r="N403" t="s">
        <v>2300</v>
      </c>
      <c r="O403" t="s">
        <v>2301</v>
      </c>
      <c r="P403">
        <v>80</v>
      </c>
      <c r="Q403">
        <v>0</v>
      </c>
      <c r="R403">
        <v>6</v>
      </c>
      <c r="S403">
        <v>6</v>
      </c>
      <c r="T403">
        <v>0</v>
      </c>
      <c r="U403">
        <v>0</v>
      </c>
      <c r="V403">
        <v>0</v>
      </c>
      <c r="W403">
        <v>0</v>
      </c>
      <c r="X403">
        <v>0</v>
      </c>
    </row>
    <row r="404" spans="1:24" x14ac:dyDescent="0.3">
      <c r="A404" s="160"/>
      <c r="B404" s="3" t="s">
        <v>117</v>
      </c>
      <c r="C404" t="s">
        <v>118</v>
      </c>
      <c r="D404">
        <v>47</v>
      </c>
      <c r="E404" t="s">
        <v>678</v>
      </c>
      <c r="F404" s="3" t="s">
        <v>2302</v>
      </c>
      <c r="G404" t="s">
        <v>2303</v>
      </c>
      <c r="H404">
        <v>202</v>
      </c>
      <c r="I404" t="s">
        <v>650</v>
      </c>
      <c r="J404" t="s">
        <v>616</v>
      </c>
      <c r="K404">
        <v>8</v>
      </c>
      <c r="L404" t="s">
        <v>786</v>
      </c>
      <c r="M404" s="3" t="s">
        <v>2205</v>
      </c>
      <c r="N404" t="s">
        <v>2304</v>
      </c>
      <c r="O404" t="s">
        <v>2305</v>
      </c>
      <c r="P404">
        <v>0</v>
      </c>
      <c r="Q404">
        <v>0</v>
      </c>
      <c r="R404">
        <v>0</v>
      </c>
      <c r="S404">
        <v>0</v>
      </c>
      <c r="T404">
        <v>0</v>
      </c>
      <c r="U404">
        <v>0</v>
      </c>
      <c r="V404">
        <v>0</v>
      </c>
      <c r="W404">
        <v>0</v>
      </c>
      <c r="X404">
        <v>0</v>
      </c>
    </row>
    <row r="405" spans="1:24" x14ac:dyDescent="0.3">
      <c r="A405" s="160"/>
      <c r="B405" s="3" t="s">
        <v>2246</v>
      </c>
      <c r="C405" t="s">
        <v>2247</v>
      </c>
      <c r="D405">
        <v>60</v>
      </c>
      <c r="E405" t="s">
        <v>641</v>
      </c>
      <c r="F405" s="3" t="s">
        <v>2306</v>
      </c>
      <c r="G405" t="s">
        <v>2307</v>
      </c>
      <c r="H405">
        <v>354</v>
      </c>
      <c r="I405" t="s">
        <v>615</v>
      </c>
      <c r="J405" t="s">
        <v>616</v>
      </c>
      <c r="K405">
        <v>54</v>
      </c>
      <c r="L405" t="s">
        <v>617</v>
      </c>
      <c r="M405" s="3" t="s">
        <v>2205</v>
      </c>
      <c r="N405" t="s">
        <v>2308</v>
      </c>
      <c r="O405" t="s">
        <v>2309</v>
      </c>
      <c r="P405">
        <v>0</v>
      </c>
      <c r="Q405">
        <v>0</v>
      </c>
      <c r="R405">
        <v>0</v>
      </c>
      <c r="S405">
        <v>0</v>
      </c>
      <c r="T405">
        <v>0</v>
      </c>
      <c r="U405">
        <v>0</v>
      </c>
      <c r="V405">
        <v>29</v>
      </c>
      <c r="W405">
        <v>0</v>
      </c>
      <c r="X405">
        <v>0</v>
      </c>
    </row>
    <row r="406" spans="1:24" x14ac:dyDescent="0.3">
      <c r="A406" s="160"/>
      <c r="B406" s="3" t="s">
        <v>2246</v>
      </c>
      <c r="C406" t="s">
        <v>2247</v>
      </c>
      <c r="D406">
        <v>60</v>
      </c>
      <c r="E406" t="s">
        <v>641</v>
      </c>
      <c r="F406" s="3" t="s">
        <v>2310</v>
      </c>
      <c r="G406" t="s">
        <v>2311</v>
      </c>
      <c r="H406">
        <v>209</v>
      </c>
      <c r="I406" t="s">
        <v>726</v>
      </c>
      <c r="J406" t="s">
        <v>616</v>
      </c>
      <c r="K406">
        <v>58</v>
      </c>
      <c r="L406" t="s">
        <v>2254</v>
      </c>
      <c r="M406" s="3" t="s">
        <v>2205</v>
      </c>
      <c r="N406" t="s">
        <v>2308</v>
      </c>
      <c r="O406" t="s">
        <v>2309</v>
      </c>
      <c r="P406">
        <v>0</v>
      </c>
      <c r="Q406">
        <v>0</v>
      </c>
      <c r="R406">
        <v>0</v>
      </c>
      <c r="S406">
        <v>0</v>
      </c>
      <c r="T406">
        <v>0</v>
      </c>
      <c r="U406">
        <v>0</v>
      </c>
      <c r="V406">
        <v>0</v>
      </c>
      <c r="W406">
        <v>0</v>
      </c>
      <c r="X406">
        <v>0</v>
      </c>
    </row>
    <row r="407" spans="1:24" x14ac:dyDescent="0.3">
      <c r="A407" s="160"/>
      <c r="B407" s="3" t="s">
        <v>2312</v>
      </c>
      <c r="C407" t="s">
        <v>2313</v>
      </c>
      <c r="D407">
        <v>13</v>
      </c>
      <c r="E407" t="s">
        <v>699</v>
      </c>
      <c r="F407" s="3" t="s">
        <v>2314</v>
      </c>
      <c r="G407" t="s">
        <v>2315</v>
      </c>
      <c r="H407">
        <v>354</v>
      </c>
      <c r="I407" t="s">
        <v>615</v>
      </c>
      <c r="J407" t="s">
        <v>629</v>
      </c>
      <c r="K407">
        <v>54</v>
      </c>
      <c r="L407" t="s">
        <v>617</v>
      </c>
      <c r="M407" s="3" t="s">
        <v>2205</v>
      </c>
      <c r="N407" t="s">
        <v>2316</v>
      </c>
      <c r="O407" t="s">
        <v>2317</v>
      </c>
      <c r="P407">
        <v>0</v>
      </c>
      <c r="Q407">
        <v>0</v>
      </c>
      <c r="R407">
        <v>0</v>
      </c>
      <c r="S407">
        <v>0</v>
      </c>
      <c r="T407">
        <v>0</v>
      </c>
      <c r="U407">
        <v>0</v>
      </c>
      <c r="V407">
        <v>59</v>
      </c>
      <c r="W407">
        <v>0</v>
      </c>
      <c r="X407">
        <v>0</v>
      </c>
    </row>
    <row r="408" spans="1:24" x14ac:dyDescent="0.3">
      <c r="A408" s="160"/>
      <c r="B408" s="3" t="s">
        <v>2312</v>
      </c>
      <c r="C408" t="s">
        <v>2313</v>
      </c>
      <c r="D408">
        <v>13</v>
      </c>
      <c r="E408" t="s">
        <v>699</v>
      </c>
      <c r="F408" s="3" t="s">
        <v>2318</v>
      </c>
      <c r="G408" t="s">
        <v>2319</v>
      </c>
      <c r="H408">
        <v>500</v>
      </c>
      <c r="I408" t="s">
        <v>210</v>
      </c>
      <c r="J408" t="s">
        <v>629</v>
      </c>
      <c r="K408">
        <v>40</v>
      </c>
      <c r="L408" t="s">
        <v>623</v>
      </c>
      <c r="M408" s="3" t="s">
        <v>2205</v>
      </c>
      <c r="N408" t="s">
        <v>2316</v>
      </c>
      <c r="O408" t="s">
        <v>2317</v>
      </c>
      <c r="P408">
        <v>118</v>
      </c>
      <c r="Q408">
        <v>0</v>
      </c>
      <c r="R408">
        <v>8</v>
      </c>
      <c r="S408">
        <v>4</v>
      </c>
      <c r="T408">
        <v>0</v>
      </c>
      <c r="U408">
        <v>0</v>
      </c>
      <c r="V408">
        <v>0</v>
      </c>
      <c r="W408">
        <v>0</v>
      </c>
      <c r="X408">
        <v>0</v>
      </c>
    </row>
    <row r="409" spans="1:24" x14ac:dyDescent="0.3">
      <c r="A409" s="160"/>
      <c r="B409" s="3" t="s">
        <v>2312</v>
      </c>
      <c r="C409" t="s">
        <v>2313</v>
      </c>
      <c r="D409">
        <v>13</v>
      </c>
      <c r="E409" t="s">
        <v>699</v>
      </c>
      <c r="F409" s="3" t="s">
        <v>2320</v>
      </c>
      <c r="G409" t="s">
        <v>2321</v>
      </c>
      <c r="H409">
        <v>500</v>
      </c>
      <c r="I409" t="s">
        <v>210</v>
      </c>
      <c r="J409" t="s">
        <v>629</v>
      </c>
      <c r="K409">
        <v>40</v>
      </c>
      <c r="L409" t="s">
        <v>623</v>
      </c>
      <c r="M409" s="3" t="s">
        <v>2205</v>
      </c>
      <c r="N409" t="s">
        <v>2316</v>
      </c>
      <c r="O409" t="s">
        <v>2317</v>
      </c>
      <c r="P409">
        <v>15</v>
      </c>
      <c r="Q409">
        <v>0</v>
      </c>
      <c r="R409">
        <v>0</v>
      </c>
      <c r="S409">
        <v>0</v>
      </c>
      <c r="T409">
        <v>0</v>
      </c>
      <c r="U409">
        <v>0</v>
      </c>
      <c r="V409">
        <v>0</v>
      </c>
      <c r="W409">
        <v>0</v>
      </c>
      <c r="X409">
        <v>0</v>
      </c>
    </row>
    <row r="410" spans="1:24" x14ac:dyDescent="0.3">
      <c r="A410" s="160"/>
      <c r="B410" s="3" t="s">
        <v>252</v>
      </c>
      <c r="C410" t="s">
        <v>253</v>
      </c>
      <c r="D410">
        <v>60</v>
      </c>
      <c r="E410" t="s">
        <v>641</v>
      </c>
      <c r="F410" s="3" t="s">
        <v>2322</v>
      </c>
      <c r="G410" t="s">
        <v>2323</v>
      </c>
      <c r="H410">
        <v>500</v>
      </c>
      <c r="I410" t="s">
        <v>210</v>
      </c>
      <c r="J410" t="s">
        <v>616</v>
      </c>
      <c r="K410">
        <v>45</v>
      </c>
      <c r="L410" t="s">
        <v>685</v>
      </c>
      <c r="M410" s="3" t="s">
        <v>2205</v>
      </c>
      <c r="N410" t="s">
        <v>2316</v>
      </c>
      <c r="O410" t="s">
        <v>2317</v>
      </c>
      <c r="P410">
        <v>67</v>
      </c>
      <c r="Q410">
        <v>0</v>
      </c>
      <c r="R410">
        <v>0</v>
      </c>
      <c r="S410">
        <v>0</v>
      </c>
      <c r="T410">
        <v>0</v>
      </c>
      <c r="U410">
        <v>0</v>
      </c>
      <c r="V410">
        <v>0</v>
      </c>
      <c r="W410">
        <v>0</v>
      </c>
      <c r="X410">
        <v>0</v>
      </c>
    </row>
    <row r="411" spans="1:24" x14ac:dyDescent="0.3">
      <c r="A411" s="160"/>
      <c r="B411" s="3" t="s">
        <v>2324</v>
      </c>
      <c r="C411" t="s">
        <v>2325</v>
      </c>
      <c r="D411">
        <v>60</v>
      </c>
      <c r="E411" t="s">
        <v>641</v>
      </c>
      <c r="F411" s="3" t="s">
        <v>2326</v>
      </c>
      <c r="G411" t="s">
        <v>2327</v>
      </c>
      <c r="H411">
        <v>354</v>
      </c>
      <c r="I411" t="s">
        <v>615</v>
      </c>
      <c r="J411" t="s">
        <v>629</v>
      </c>
      <c r="K411">
        <v>54</v>
      </c>
      <c r="L411" t="s">
        <v>617</v>
      </c>
      <c r="M411" s="3" t="s">
        <v>2205</v>
      </c>
      <c r="N411" t="s">
        <v>2328</v>
      </c>
      <c r="O411" t="s">
        <v>2329</v>
      </c>
      <c r="P411">
        <v>0</v>
      </c>
      <c r="Q411">
        <v>0</v>
      </c>
      <c r="R411">
        <v>0</v>
      </c>
      <c r="S411">
        <v>0</v>
      </c>
      <c r="T411">
        <v>0</v>
      </c>
      <c r="U411">
        <v>0</v>
      </c>
      <c r="V411">
        <v>40</v>
      </c>
      <c r="W411">
        <v>0</v>
      </c>
      <c r="X411">
        <v>0</v>
      </c>
    </row>
    <row r="412" spans="1:24" x14ac:dyDescent="0.3">
      <c r="A412" s="160"/>
      <c r="B412" s="3" t="s">
        <v>2330</v>
      </c>
      <c r="C412" t="s">
        <v>2331</v>
      </c>
      <c r="D412">
        <v>13</v>
      </c>
      <c r="E412" t="s">
        <v>699</v>
      </c>
      <c r="F412" s="3" t="s">
        <v>2332</v>
      </c>
      <c r="G412" t="s">
        <v>2333</v>
      </c>
      <c r="H412">
        <v>500</v>
      </c>
      <c r="I412" t="s">
        <v>210</v>
      </c>
      <c r="J412" t="s">
        <v>629</v>
      </c>
      <c r="K412">
        <v>40</v>
      </c>
      <c r="L412" t="s">
        <v>623</v>
      </c>
      <c r="M412" s="3" t="s">
        <v>2205</v>
      </c>
      <c r="N412" t="s">
        <v>2334</v>
      </c>
      <c r="O412" t="s">
        <v>2335</v>
      </c>
      <c r="P412">
        <v>151</v>
      </c>
      <c r="Q412">
        <v>0</v>
      </c>
      <c r="R412">
        <v>6</v>
      </c>
      <c r="S412">
        <v>6</v>
      </c>
      <c r="T412">
        <v>0</v>
      </c>
      <c r="U412">
        <v>0</v>
      </c>
      <c r="V412">
        <v>0</v>
      </c>
      <c r="W412">
        <v>0</v>
      </c>
      <c r="X412">
        <v>0</v>
      </c>
    </row>
    <row r="413" spans="1:24" x14ac:dyDescent="0.3">
      <c r="A413" s="160"/>
      <c r="B413" s="3" t="s">
        <v>2330</v>
      </c>
      <c r="C413" t="s">
        <v>2331</v>
      </c>
      <c r="D413">
        <v>13</v>
      </c>
      <c r="E413" t="s">
        <v>699</v>
      </c>
      <c r="F413" s="3" t="s">
        <v>2336</v>
      </c>
      <c r="G413" t="s">
        <v>2337</v>
      </c>
      <c r="H413">
        <v>354</v>
      </c>
      <c r="I413" t="s">
        <v>615</v>
      </c>
      <c r="J413" t="s">
        <v>629</v>
      </c>
      <c r="K413">
        <v>54</v>
      </c>
      <c r="L413" t="s">
        <v>617</v>
      </c>
      <c r="M413" s="3" t="s">
        <v>2205</v>
      </c>
      <c r="N413" t="s">
        <v>2334</v>
      </c>
      <c r="O413" t="s">
        <v>2335</v>
      </c>
      <c r="P413">
        <v>0</v>
      </c>
      <c r="Q413">
        <v>0</v>
      </c>
      <c r="R413">
        <v>0</v>
      </c>
      <c r="S413">
        <v>0</v>
      </c>
      <c r="T413">
        <v>0</v>
      </c>
      <c r="U413">
        <v>0</v>
      </c>
      <c r="V413">
        <v>61</v>
      </c>
      <c r="W413">
        <v>10</v>
      </c>
      <c r="X413">
        <v>0</v>
      </c>
    </row>
    <row r="414" spans="1:24" x14ac:dyDescent="0.3">
      <c r="A414" s="160"/>
      <c r="B414" s="3" t="s">
        <v>2338</v>
      </c>
      <c r="C414" t="s">
        <v>2339</v>
      </c>
      <c r="D414">
        <v>13</v>
      </c>
      <c r="E414" t="s">
        <v>699</v>
      </c>
      <c r="F414" s="3" t="s">
        <v>2340</v>
      </c>
      <c r="G414" t="s">
        <v>2341</v>
      </c>
      <c r="H414">
        <v>500</v>
      </c>
      <c r="I414" t="s">
        <v>210</v>
      </c>
      <c r="J414" t="s">
        <v>629</v>
      </c>
      <c r="K414">
        <v>40</v>
      </c>
      <c r="L414" t="s">
        <v>623</v>
      </c>
      <c r="M414" s="3" t="s">
        <v>2205</v>
      </c>
      <c r="N414" t="s">
        <v>2342</v>
      </c>
      <c r="O414" t="s">
        <v>2343</v>
      </c>
      <c r="P414">
        <v>76</v>
      </c>
      <c r="Q414">
        <v>0</v>
      </c>
      <c r="R414">
        <v>0</v>
      </c>
      <c r="S414">
        <v>2</v>
      </c>
      <c r="T414">
        <v>0</v>
      </c>
      <c r="U414">
        <v>0</v>
      </c>
      <c r="V414">
        <v>0</v>
      </c>
      <c r="W414">
        <v>0</v>
      </c>
      <c r="X414">
        <v>0</v>
      </c>
    </row>
    <row r="415" spans="1:24" x14ac:dyDescent="0.3">
      <c r="A415" s="160"/>
      <c r="B415" s="3" t="s">
        <v>2344</v>
      </c>
      <c r="C415" t="s">
        <v>2345</v>
      </c>
      <c r="D415">
        <v>60</v>
      </c>
      <c r="E415" t="s">
        <v>641</v>
      </c>
      <c r="F415" s="3" t="s">
        <v>2346</v>
      </c>
      <c r="G415" t="s">
        <v>2347</v>
      </c>
      <c r="H415">
        <v>354</v>
      </c>
      <c r="I415" t="s">
        <v>615</v>
      </c>
      <c r="J415" t="s">
        <v>616</v>
      </c>
      <c r="K415">
        <v>54</v>
      </c>
      <c r="L415" t="s">
        <v>617</v>
      </c>
      <c r="M415" s="3" t="s">
        <v>2205</v>
      </c>
      <c r="N415" t="s">
        <v>2342</v>
      </c>
      <c r="O415" t="s">
        <v>2343</v>
      </c>
      <c r="P415">
        <v>0</v>
      </c>
      <c r="Q415">
        <v>0</v>
      </c>
      <c r="R415">
        <v>0</v>
      </c>
      <c r="S415">
        <v>0</v>
      </c>
      <c r="T415">
        <v>0</v>
      </c>
      <c r="U415">
        <v>0</v>
      </c>
      <c r="V415">
        <v>62</v>
      </c>
      <c r="W415">
        <v>0</v>
      </c>
      <c r="X415">
        <v>0</v>
      </c>
    </row>
    <row r="416" spans="1:24" x14ac:dyDescent="0.3">
      <c r="A416" s="160"/>
      <c r="B416" s="3" t="s">
        <v>2344</v>
      </c>
      <c r="C416" t="s">
        <v>2345</v>
      </c>
      <c r="D416">
        <v>60</v>
      </c>
      <c r="E416" t="s">
        <v>641</v>
      </c>
      <c r="F416" s="3" t="s">
        <v>2348</v>
      </c>
      <c r="G416" t="s">
        <v>2349</v>
      </c>
      <c r="H416">
        <v>209</v>
      </c>
      <c r="I416" t="s">
        <v>726</v>
      </c>
      <c r="J416" t="s">
        <v>616</v>
      </c>
      <c r="K416">
        <v>58</v>
      </c>
      <c r="L416" t="s">
        <v>2254</v>
      </c>
      <c r="M416" s="3" t="s">
        <v>2205</v>
      </c>
      <c r="N416" t="s">
        <v>2342</v>
      </c>
      <c r="O416" t="s">
        <v>2343</v>
      </c>
      <c r="P416">
        <v>0</v>
      </c>
      <c r="Q416">
        <v>0</v>
      </c>
      <c r="R416">
        <v>0</v>
      </c>
      <c r="S416">
        <v>0</v>
      </c>
      <c r="T416">
        <v>0</v>
      </c>
      <c r="U416">
        <v>0</v>
      </c>
      <c r="V416">
        <v>0</v>
      </c>
      <c r="W416">
        <v>0</v>
      </c>
      <c r="X416">
        <v>0</v>
      </c>
    </row>
    <row r="417" spans="1:24" x14ac:dyDescent="0.3">
      <c r="A417" s="160"/>
      <c r="B417" s="3" t="s">
        <v>1705</v>
      </c>
      <c r="C417" t="s">
        <v>1706</v>
      </c>
      <c r="D417">
        <v>63</v>
      </c>
      <c r="E417" t="s">
        <v>1305</v>
      </c>
      <c r="F417" s="3" t="s">
        <v>2350</v>
      </c>
      <c r="G417" t="s">
        <v>2351</v>
      </c>
      <c r="H417">
        <v>500</v>
      </c>
      <c r="I417" t="s">
        <v>210</v>
      </c>
      <c r="J417" t="s">
        <v>616</v>
      </c>
      <c r="K417">
        <v>45</v>
      </c>
      <c r="L417" t="s">
        <v>685</v>
      </c>
      <c r="M417" s="3" t="s">
        <v>2205</v>
      </c>
      <c r="N417" t="s">
        <v>2342</v>
      </c>
      <c r="O417" t="s">
        <v>2343</v>
      </c>
      <c r="P417">
        <v>59</v>
      </c>
      <c r="Q417">
        <v>0</v>
      </c>
      <c r="R417">
        <v>0</v>
      </c>
      <c r="S417">
        <v>0</v>
      </c>
      <c r="T417">
        <v>0</v>
      </c>
      <c r="U417">
        <v>0</v>
      </c>
      <c r="V417">
        <v>0</v>
      </c>
      <c r="W417">
        <v>0</v>
      </c>
      <c r="X417">
        <v>0</v>
      </c>
    </row>
    <row r="418" spans="1:24" x14ac:dyDescent="0.3">
      <c r="A418" s="160"/>
      <c r="B418" s="3" t="s">
        <v>2338</v>
      </c>
      <c r="C418" t="s">
        <v>2339</v>
      </c>
      <c r="D418">
        <v>13</v>
      </c>
      <c r="E418" t="s">
        <v>699</v>
      </c>
      <c r="F418" s="3" t="s">
        <v>2352</v>
      </c>
      <c r="G418" t="s">
        <v>2353</v>
      </c>
      <c r="H418">
        <v>500</v>
      </c>
      <c r="I418" t="s">
        <v>210</v>
      </c>
      <c r="J418" t="s">
        <v>629</v>
      </c>
      <c r="K418">
        <v>40</v>
      </c>
      <c r="L418" t="s">
        <v>623</v>
      </c>
      <c r="M418" s="3" t="s">
        <v>2205</v>
      </c>
      <c r="N418" t="s">
        <v>2354</v>
      </c>
      <c r="O418" t="s">
        <v>2355</v>
      </c>
      <c r="P418">
        <v>58</v>
      </c>
      <c r="Q418">
        <v>0</v>
      </c>
      <c r="R418">
        <v>0</v>
      </c>
      <c r="S418">
        <v>2</v>
      </c>
      <c r="T418">
        <v>0</v>
      </c>
      <c r="U418">
        <v>0</v>
      </c>
      <c r="V418">
        <v>0</v>
      </c>
      <c r="W418">
        <v>0</v>
      </c>
      <c r="X418">
        <v>0</v>
      </c>
    </row>
    <row r="419" spans="1:24" x14ac:dyDescent="0.3">
      <c r="A419" s="160"/>
      <c r="B419" s="3" t="s">
        <v>2356</v>
      </c>
      <c r="C419" t="s">
        <v>2357</v>
      </c>
      <c r="D419">
        <v>95</v>
      </c>
      <c r="E419" t="s">
        <v>626</v>
      </c>
      <c r="F419" s="3" t="s">
        <v>2358</v>
      </c>
      <c r="G419" t="s">
        <v>2359</v>
      </c>
      <c r="H419">
        <v>500</v>
      </c>
      <c r="I419" t="s">
        <v>210</v>
      </c>
      <c r="J419" t="s">
        <v>629</v>
      </c>
      <c r="K419">
        <v>47</v>
      </c>
      <c r="L419" t="s">
        <v>630</v>
      </c>
      <c r="M419" s="3" t="s">
        <v>2205</v>
      </c>
      <c r="N419" t="s">
        <v>2360</v>
      </c>
      <c r="O419" t="s">
        <v>2361</v>
      </c>
      <c r="P419">
        <v>72</v>
      </c>
      <c r="Q419">
        <v>0</v>
      </c>
      <c r="R419">
        <v>6</v>
      </c>
      <c r="S419">
        <v>8</v>
      </c>
      <c r="T419">
        <v>0</v>
      </c>
      <c r="U419">
        <v>0</v>
      </c>
      <c r="V419">
        <v>0</v>
      </c>
      <c r="W419">
        <v>0</v>
      </c>
      <c r="X419">
        <v>0</v>
      </c>
    </row>
    <row r="420" spans="1:24" x14ac:dyDescent="0.3">
      <c r="A420" s="160"/>
      <c r="B420" s="3" t="s">
        <v>2362</v>
      </c>
      <c r="C420" t="s">
        <v>2363</v>
      </c>
      <c r="D420">
        <v>95</v>
      </c>
      <c r="E420" t="s">
        <v>626</v>
      </c>
      <c r="F420" s="3" t="s">
        <v>2364</v>
      </c>
      <c r="G420" t="s">
        <v>2365</v>
      </c>
      <c r="H420">
        <v>500</v>
      </c>
      <c r="I420" t="s">
        <v>210</v>
      </c>
      <c r="J420" t="s">
        <v>616</v>
      </c>
      <c r="K420">
        <v>47</v>
      </c>
      <c r="L420" t="s">
        <v>630</v>
      </c>
      <c r="M420" s="3" t="s">
        <v>2205</v>
      </c>
      <c r="N420" t="s">
        <v>2366</v>
      </c>
      <c r="O420" t="s">
        <v>2367</v>
      </c>
      <c r="P420">
        <v>48</v>
      </c>
      <c r="Q420">
        <v>0</v>
      </c>
      <c r="R420">
        <v>0</v>
      </c>
      <c r="S420">
        <v>0</v>
      </c>
      <c r="T420">
        <v>0</v>
      </c>
      <c r="U420">
        <v>0</v>
      </c>
      <c r="V420">
        <v>0</v>
      </c>
      <c r="W420">
        <v>0</v>
      </c>
      <c r="X420">
        <v>0</v>
      </c>
    </row>
    <row r="421" spans="1:24" x14ac:dyDescent="0.3">
      <c r="A421" s="160"/>
      <c r="B421" s="3" t="s">
        <v>2368</v>
      </c>
      <c r="C421" t="s">
        <v>2369</v>
      </c>
      <c r="D421">
        <v>21</v>
      </c>
      <c r="E421" t="s">
        <v>612</v>
      </c>
      <c r="F421" s="3" t="s">
        <v>2370</v>
      </c>
      <c r="G421" t="s">
        <v>2371</v>
      </c>
      <c r="H421">
        <v>500</v>
      </c>
      <c r="I421" t="s">
        <v>210</v>
      </c>
      <c r="J421" t="s">
        <v>616</v>
      </c>
      <c r="K421">
        <v>45</v>
      </c>
      <c r="L421" t="s">
        <v>685</v>
      </c>
      <c r="M421" s="3" t="s">
        <v>2205</v>
      </c>
      <c r="N421" t="s">
        <v>2372</v>
      </c>
      <c r="O421" t="s">
        <v>2373</v>
      </c>
      <c r="P421">
        <v>70</v>
      </c>
      <c r="Q421">
        <v>0</v>
      </c>
      <c r="R421">
        <v>0</v>
      </c>
      <c r="S421">
        <v>1</v>
      </c>
      <c r="T421">
        <v>0</v>
      </c>
      <c r="U421">
        <v>0</v>
      </c>
      <c r="V421">
        <v>0</v>
      </c>
      <c r="W421">
        <v>0</v>
      </c>
      <c r="X421">
        <v>0</v>
      </c>
    </row>
    <row r="422" spans="1:24" x14ac:dyDescent="0.3">
      <c r="A422" s="160"/>
      <c r="B422" s="3" t="s">
        <v>117</v>
      </c>
      <c r="C422" t="s">
        <v>118</v>
      </c>
      <c r="D422">
        <v>47</v>
      </c>
      <c r="E422" t="s">
        <v>678</v>
      </c>
      <c r="F422" s="3" t="s">
        <v>2374</v>
      </c>
      <c r="G422" t="s">
        <v>2375</v>
      </c>
      <c r="H422">
        <v>500</v>
      </c>
      <c r="I422" t="s">
        <v>210</v>
      </c>
      <c r="J422" t="s">
        <v>616</v>
      </c>
      <c r="K422">
        <v>45</v>
      </c>
      <c r="L422" t="s">
        <v>685</v>
      </c>
      <c r="M422" s="3" t="s">
        <v>2205</v>
      </c>
      <c r="N422" t="s">
        <v>2376</v>
      </c>
      <c r="O422" t="s">
        <v>2377</v>
      </c>
      <c r="P422">
        <v>69</v>
      </c>
      <c r="Q422">
        <v>0</v>
      </c>
      <c r="R422">
        <v>0</v>
      </c>
      <c r="S422">
        <v>4</v>
      </c>
      <c r="T422">
        <v>0</v>
      </c>
      <c r="U422">
        <v>0</v>
      </c>
      <c r="V422">
        <v>0</v>
      </c>
      <c r="W422">
        <v>0</v>
      </c>
      <c r="X422">
        <v>0</v>
      </c>
    </row>
    <row r="423" spans="1:24" x14ac:dyDescent="0.3">
      <c r="A423" s="160"/>
      <c r="B423" s="3" t="s">
        <v>117</v>
      </c>
      <c r="C423" t="s">
        <v>118</v>
      </c>
      <c r="D423">
        <v>47</v>
      </c>
      <c r="E423" t="s">
        <v>678</v>
      </c>
      <c r="F423" s="3" t="s">
        <v>2378</v>
      </c>
      <c r="G423" t="s">
        <v>2379</v>
      </c>
      <c r="H423">
        <v>202</v>
      </c>
      <c r="I423" t="s">
        <v>650</v>
      </c>
      <c r="J423" t="s">
        <v>616</v>
      </c>
      <c r="K423">
        <v>8</v>
      </c>
      <c r="L423" t="s">
        <v>786</v>
      </c>
      <c r="M423" s="3" t="s">
        <v>2205</v>
      </c>
      <c r="N423" t="s">
        <v>2376</v>
      </c>
      <c r="O423" t="s">
        <v>2377</v>
      </c>
      <c r="P423">
        <v>0</v>
      </c>
      <c r="Q423">
        <v>0</v>
      </c>
      <c r="R423">
        <v>0</v>
      </c>
      <c r="S423">
        <v>0</v>
      </c>
      <c r="T423">
        <v>0</v>
      </c>
      <c r="U423">
        <v>0</v>
      </c>
      <c r="V423">
        <v>0</v>
      </c>
      <c r="W423">
        <v>0</v>
      </c>
      <c r="X423">
        <v>0</v>
      </c>
    </row>
    <row r="424" spans="1:24" x14ac:dyDescent="0.3">
      <c r="A424" s="160"/>
      <c r="B424" s="3" t="s">
        <v>117</v>
      </c>
      <c r="C424" t="s">
        <v>118</v>
      </c>
      <c r="D424">
        <v>47</v>
      </c>
      <c r="E424" t="s">
        <v>678</v>
      </c>
      <c r="F424" s="3" t="s">
        <v>2380</v>
      </c>
      <c r="G424" t="s">
        <v>2381</v>
      </c>
      <c r="H424">
        <v>354</v>
      </c>
      <c r="I424" t="s">
        <v>615</v>
      </c>
      <c r="J424" t="s">
        <v>616</v>
      </c>
      <c r="K424">
        <v>54</v>
      </c>
      <c r="L424" t="s">
        <v>617</v>
      </c>
      <c r="M424" s="3" t="s">
        <v>2205</v>
      </c>
      <c r="N424" t="s">
        <v>2382</v>
      </c>
      <c r="O424" t="s">
        <v>428</v>
      </c>
      <c r="P424">
        <v>0</v>
      </c>
      <c r="Q424">
        <v>0</v>
      </c>
      <c r="R424">
        <v>0</v>
      </c>
      <c r="S424">
        <v>0</v>
      </c>
      <c r="T424">
        <v>0</v>
      </c>
      <c r="U424">
        <v>0</v>
      </c>
      <c r="V424">
        <v>26</v>
      </c>
      <c r="W424">
        <v>0</v>
      </c>
      <c r="X424">
        <v>0</v>
      </c>
    </row>
    <row r="425" spans="1:24" x14ac:dyDescent="0.3">
      <c r="A425" s="160"/>
      <c r="B425" s="3" t="s">
        <v>117</v>
      </c>
      <c r="C425" t="s">
        <v>118</v>
      </c>
      <c r="D425">
        <v>47</v>
      </c>
      <c r="E425" t="s">
        <v>678</v>
      </c>
      <c r="F425" s="3" t="s">
        <v>2383</v>
      </c>
      <c r="G425" t="s">
        <v>2384</v>
      </c>
      <c r="H425">
        <v>209</v>
      </c>
      <c r="I425" t="s">
        <v>726</v>
      </c>
      <c r="J425" t="s">
        <v>616</v>
      </c>
      <c r="K425">
        <v>58</v>
      </c>
      <c r="L425" t="s">
        <v>2254</v>
      </c>
      <c r="M425" s="3" t="s">
        <v>2205</v>
      </c>
      <c r="N425" t="s">
        <v>2382</v>
      </c>
      <c r="O425" t="s">
        <v>428</v>
      </c>
      <c r="P425">
        <v>0</v>
      </c>
      <c r="Q425">
        <v>0</v>
      </c>
      <c r="R425">
        <v>0</v>
      </c>
      <c r="S425">
        <v>0</v>
      </c>
      <c r="T425">
        <v>0</v>
      </c>
      <c r="U425">
        <v>0</v>
      </c>
      <c r="V425">
        <v>0</v>
      </c>
      <c r="W425">
        <v>0</v>
      </c>
      <c r="X425">
        <v>0</v>
      </c>
    </row>
    <row r="426" spans="1:24" x14ac:dyDescent="0.3">
      <c r="A426" s="160"/>
      <c r="B426" s="3" t="s">
        <v>97</v>
      </c>
      <c r="C426" t="s">
        <v>98</v>
      </c>
      <c r="D426">
        <v>63</v>
      </c>
      <c r="E426" t="s">
        <v>1305</v>
      </c>
      <c r="F426" s="3" t="s">
        <v>95</v>
      </c>
      <c r="G426" t="s">
        <v>96</v>
      </c>
      <c r="H426">
        <v>500</v>
      </c>
      <c r="I426" t="s">
        <v>210</v>
      </c>
      <c r="J426" t="s">
        <v>616</v>
      </c>
      <c r="K426">
        <v>45</v>
      </c>
      <c r="L426" t="s">
        <v>685</v>
      </c>
      <c r="M426" s="3" t="s">
        <v>2205</v>
      </c>
      <c r="N426" t="s">
        <v>2382</v>
      </c>
      <c r="O426" t="s">
        <v>428</v>
      </c>
      <c r="P426">
        <v>78</v>
      </c>
      <c r="Q426">
        <v>0</v>
      </c>
      <c r="R426">
        <v>0</v>
      </c>
      <c r="S426">
        <v>2</v>
      </c>
      <c r="T426">
        <v>0</v>
      </c>
      <c r="U426">
        <v>0</v>
      </c>
      <c r="V426">
        <v>0</v>
      </c>
      <c r="W426">
        <v>0</v>
      </c>
      <c r="X426">
        <v>0</v>
      </c>
    </row>
    <row r="427" spans="1:24" x14ac:dyDescent="0.3">
      <c r="A427" s="160"/>
      <c r="B427" s="3" t="s">
        <v>2385</v>
      </c>
      <c r="C427" t="s">
        <v>2386</v>
      </c>
      <c r="D427">
        <v>17</v>
      </c>
      <c r="E427" t="s">
        <v>712</v>
      </c>
      <c r="F427" s="3" t="s">
        <v>2387</v>
      </c>
      <c r="G427" t="s">
        <v>2388</v>
      </c>
      <c r="H427">
        <v>202</v>
      </c>
      <c r="I427" t="s">
        <v>650</v>
      </c>
      <c r="J427" t="s">
        <v>616</v>
      </c>
      <c r="K427">
        <v>8</v>
      </c>
      <c r="L427" t="s">
        <v>786</v>
      </c>
      <c r="M427" s="3" t="s">
        <v>2205</v>
      </c>
      <c r="N427" t="s">
        <v>2389</v>
      </c>
      <c r="O427" t="s">
        <v>430</v>
      </c>
      <c r="P427">
        <v>0</v>
      </c>
      <c r="Q427">
        <v>0</v>
      </c>
      <c r="R427">
        <v>0</v>
      </c>
      <c r="S427">
        <v>0</v>
      </c>
      <c r="T427">
        <v>0</v>
      </c>
      <c r="U427">
        <v>0</v>
      </c>
      <c r="V427">
        <v>0</v>
      </c>
      <c r="W427">
        <v>0</v>
      </c>
      <c r="X427">
        <v>0</v>
      </c>
    </row>
    <row r="428" spans="1:24" x14ac:dyDescent="0.3">
      <c r="A428" s="160"/>
      <c r="B428" s="3" t="s">
        <v>105</v>
      </c>
      <c r="C428" t="s">
        <v>106</v>
      </c>
      <c r="D428">
        <v>60</v>
      </c>
      <c r="E428" t="s">
        <v>641</v>
      </c>
      <c r="F428" s="3" t="s">
        <v>103</v>
      </c>
      <c r="G428" t="s">
        <v>104</v>
      </c>
      <c r="H428">
        <v>500</v>
      </c>
      <c r="I428" t="s">
        <v>210</v>
      </c>
      <c r="J428" t="s">
        <v>616</v>
      </c>
      <c r="K428">
        <v>45</v>
      </c>
      <c r="L428" t="s">
        <v>685</v>
      </c>
      <c r="M428" s="3" t="s">
        <v>2205</v>
      </c>
      <c r="N428" t="s">
        <v>2389</v>
      </c>
      <c r="O428" t="s">
        <v>430</v>
      </c>
      <c r="P428">
        <v>69</v>
      </c>
      <c r="Q428">
        <v>0</v>
      </c>
      <c r="R428">
        <v>0</v>
      </c>
      <c r="S428">
        <v>3</v>
      </c>
      <c r="T428">
        <v>0</v>
      </c>
      <c r="U428">
        <v>0</v>
      </c>
      <c r="V428">
        <v>0</v>
      </c>
      <c r="W428">
        <v>0</v>
      </c>
      <c r="X428">
        <v>0</v>
      </c>
    </row>
    <row r="429" spans="1:24" x14ac:dyDescent="0.3">
      <c r="A429" s="160"/>
      <c r="B429" s="3" t="s">
        <v>117</v>
      </c>
      <c r="C429" t="s">
        <v>118</v>
      </c>
      <c r="D429">
        <v>47</v>
      </c>
      <c r="E429" t="s">
        <v>678</v>
      </c>
      <c r="F429" s="3" t="s">
        <v>2390</v>
      </c>
      <c r="G429" t="s">
        <v>2391</v>
      </c>
      <c r="H429">
        <v>202</v>
      </c>
      <c r="I429" t="s">
        <v>650</v>
      </c>
      <c r="J429" t="s">
        <v>616</v>
      </c>
      <c r="K429">
        <v>8</v>
      </c>
      <c r="L429" t="s">
        <v>786</v>
      </c>
      <c r="M429" s="3" t="s">
        <v>2205</v>
      </c>
      <c r="N429" t="s">
        <v>2392</v>
      </c>
      <c r="O429" t="s">
        <v>2393</v>
      </c>
      <c r="P429">
        <v>0</v>
      </c>
      <c r="Q429">
        <v>0</v>
      </c>
      <c r="R429">
        <v>0</v>
      </c>
      <c r="S429">
        <v>0</v>
      </c>
      <c r="T429">
        <v>0</v>
      </c>
      <c r="U429">
        <v>0</v>
      </c>
      <c r="V429">
        <v>0</v>
      </c>
      <c r="W429">
        <v>0</v>
      </c>
      <c r="X429">
        <v>0</v>
      </c>
    </row>
    <row r="430" spans="1:24" x14ac:dyDescent="0.3">
      <c r="A430" s="160"/>
      <c r="B430" s="3" t="s">
        <v>2394</v>
      </c>
      <c r="C430" t="s">
        <v>2395</v>
      </c>
      <c r="D430">
        <v>60</v>
      </c>
      <c r="E430" t="s">
        <v>641</v>
      </c>
      <c r="F430" s="3" t="s">
        <v>2396</v>
      </c>
      <c r="G430" t="s">
        <v>2397</v>
      </c>
      <c r="H430">
        <v>202</v>
      </c>
      <c r="I430" t="s">
        <v>650</v>
      </c>
      <c r="J430" t="s">
        <v>616</v>
      </c>
      <c r="K430">
        <v>8</v>
      </c>
      <c r="L430" t="s">
        <v>786</v>
      </c>
      <c r="M430" s="3" t="s">
        <v>2205</v>
      </c>
      <c r="N430" t="s">
        <v>2392</v>
      </c>
      <c r="O430" t="s">
        <v>2393</v>
      </c>
      <c r="P430">
        <v>0</v>
      </c>
      <c r="Q430">
        <v>0</v>
      </c>
      <c r="R430">
        <v>0</v>
      </c>
      <c r="S430">
        <v>0</v>
      </c>
      <c r="T430">
        <v>0</v>
      </c>
      <c r="U430">
        <v>0</v>
      </c>
      <c r="V430">
        <v>0</v>
      </c>
      <c r="W430">
        <v>0</v>
      </c>
      <c r="X430">
        <v>0</v>
      </c>
    </row>
    <row r="431" spans="1:24" x14ac:dyDescent="0.3">
      <c r="A431" s="160"/>
      <c r="B431" s="3" t="s">
        <v>2398</v>
      </c>
      <c r="C431" t="s">
        <v>2399</v>
      </c>
      <c r="D431">
        <v>72</v>
      </c>
      <c r="E431" t="s">
        <v>633</v>
      </c>
      <c r="F431" s="3" t="s">
        <v>2400</v>
      </c>
      <c r="G431" t="s">
        <v>2401</v>
      </c>
      <c r="H431">
        <v>202</v>
      </c>
      <c r="I431" t="s">
        <v>650</v>
      </c>
      <c r="J431" t="s">
        <v>616</v>
      </c>
      <c r="K431">
        <v>1</v>
      </c>
      <c r="L431" t="s">
        <v>651</v>
      </c>
      <c r="M431" s="3" t="s">
        <v>2205</v>
      </c>
      <c r="N431" t="s">
        <v>2402</v>
      </c>
      <c r="O431" t="s">
        <v>2403</v>
      </c>
      <c r="P431">
        <v>0</v>
      </c>
      <c r="Q431">
        <v>0</v>
      </c>
      <c r="R431">
        <v>0</v>
      </c>
      <c r="S431">
        <v>4</v>
      </c>
      <c r="T431">
        <v>0</v>
      </c>
      <c r="U431">
        <v>0</v>
      </c>
      <c r="V431">
        <v>0</v>
      </c>
      <c r="W431">
        <v>0</v>
      </c>
      <c r="X431">
        <v>0</v>
      </c>
    </row>
    <row r="432" spans="1:24" x14ac:dyDescent="0.3">
      <c r="A432" s="160"/>
      <c r="B432" s="3" t="s">
        <v>2404</v>
      </c>
      <c r="C432" t="s">
        <v>2405</v>
      </c>
      <c r="D432">
        <v>60</v>
      </c>
      <c r="E432" t="s">
        <v>641</v>
      </c>
      <c r="F432" s="3" t="s">
        <v>2406</v>
      </c>
      <c r="G432" t="s">
        <v>2407</v>
      </c>
      <c r="H432">
        <v>500</v>
      </c>
      <c r="I432" t="s">
        <v>210</v>
      </c>
      <c r="J432" t="s">
        <v>616</v>
      </c>
      <c r="K432">
        <v>45</v>
      </c>
      <c r="L432" t="s">
        <v>685</v>
      </c>
      <c r="M432" s="3" t="s">
        <v>2205</v>
      </c>
      <c r="N432" t="s">
        <v>2408</v>
      </c>
      <c r="O432" t="s">
        <v>2409</v>
      </c>
      <c r="P432">
        <v>29</v>
      </c>
      <c r="Q432">
        <v>0</v>
      </c>
      <c r="R432">
        <v>6</v>
      </c>
      <c r="S432">
        <v>4</v>
      </c>
      <c r="T432">
        <v>0</v>
      </c>
      <c r="U432">
        <v>0</v>
      </c>
      <c r="V432">
        <v>0</v>
      </c>
      <c r="W432">
        <v>0</v>
      </c>
      <c r="X432">
        <v>0</v>
      </c>
    </row>
    <row r="433" spans="1:24" x14ac:dyDescent="0.3">
      <c r="A433" s="160"/>
      <c r="B433" s="3" t="s">
        <v>2410</v>
      </c>
      <c r="C433" t="s">
        <v>2411</v>
      </c>
      <c r="D433">
        <v>13</v>
      </c>
      <c r="E433" t="s">
        <v>699</v>
      </c>
      <c r="F433" s="3" t="s">
        <v>2412</v>
      </c>
      <c r="G433" t="s">
        <v>2413</v>
      </c>
      <c r="H433">
        <v>202</v>
      </c>
      <c r="I433" t="s">
        <v>650</v>
      </c>
      <c r="J433" t="s">
        <v>629</v>
      </c>
      <c r="K433">
        <v>8</v>
      </c>
      <c r="L433" t="s">
        <v>786</v>
      </c>
      <c r="M433" s="3" t="s">
        <v>2205</v>
      </c>
      <c r="N433" t="s">
        <v>2414</v>
      </c>
      <c r="O433" t="s">
        <v>2415</v>
      </c>
      <c r="P433">
        <v>0</v>
      </c>
      <c r="Q433">
        <v>0</v>
      </c>
      <c r="R433">
        <v>0</v>
      </c>
      <c r="S433">
        <v>0</v>
      </c>
      <c r="T433">
        <v>0</v>
      </c>
      <c r="U433">
        <v>0</v>
      </c>
      <c r="V433">
        <v>0</v>
      </c>
      <c r="W433">
        <v>0</v>
      </c>
      <c r="X433">
        <v>0</v>
      </c>
    </row>
    <row r="434" spans="1:24" x14ac:dyDescent="0.3">
      <c r="A434" s="160"/>
      <c r="B434" s="3" t="s">
        <v>2416</v>
      </c>
      <c r="C434" t="s">
        <v>2417</v>
      </c>
      <c r="D434">
        <v>95</v>
      </c>
      <c r="E434" t="s">
        <v>626</v>
      </c>
      <c r="F434" s="3" t="s">
        <v>2418</v>
      </c>
      <c r="G434" t="s">
        <v>2417</v>
      </c>
      <c r="H434">
        <v>500</v>
      </c>
      <c r="I434" t="s">
        <v>210</v>
      </c>
      <c r="J434" t="s">
        <v>616</v>
      </c>
      <c r="K434">
        <v>45</v>
      </c>
      <c r="L434" t="s">
        <v>685</v>
      </c>
      <c r="M434" s="3" t="s">
        <v>2205</v>
      </c>
      <c r="N434" t="s">
        <v>2419</v>
      </c>
      <c r="O434" t="s">
        <v>2420</v>
      </c>
      <c r="P434">
        <v>123</v>
      </c>
      <c r="Q434">
        <v>0</v>
      </c>
      <c r="R434">
        <v>0</v>
      </c>
      <c r="S434">
        <v>0</v>
      </c>
      <c r="T434">
        <v>0</v>
      </c>
      <c r="U434">
        <v>0</v>
      </c>
      <c r="V434">
        <v>0</v>
      </c>
      <c r="W434">
        <v>0</v>
      </c>
      <c r="X434">
        <v>0</v>
      </c>
    </row>
    <row r="435" spans="1:24" x14ac:dyDescent="0.3">
      <c r="A435" s="160"/>
      <c r="B435" s="3" t="s">
        <v>193</v>
      </c>
      <c r="C435" t="s">
        <v>194</v>
      </c>
      <c r="D435">
        <v>95</v>
      </c>
      <c r="E435" t="s">
        <v>626</v>
      </c>
      <c r="F435" s="3" t="s">
        <v>2421</v>
      </c>
      <c r="G435" t="s">
        <v>2422</v>
      </c>
      <c r="H435">
        <v>500</v>
      </c>
      <c r="I435" t="s">
        <v>210</v>
      </c>
      <c r="J435" t="s">
        <v>629</v>
      </c>
      <c r="K435">
        <v>43</v>
      </c>
      <c r="L435" t="s">
        <v>636</v>
      </c>
      <c r="M435" s="3" t="s">
        <v>2205</v>
      </c>
      <c r="N435" t="s">
        <v>2423</v>
      </c>
      <c r="O435" t="s">
        <v>2424</v>
      </c>
      <c r="P435">
        <v>70</v>
      </c>
      <c r="Q435">
        <v>0</v>
      </c>
      <c r="R435">
        <v>0</v>
      </c>
      <c r="S435">
        <v>0</v>
      </c>
      <c r="T435">
        <v>0</v>
      </c>
      <c r="U435">
        <v>0</v>
      </c>
      <c r="V435">
        <v>0</v>
      </c>
      <c r="W435">
        <v>0</v>
      </c>
      <c r="X435">
        <v>0</v>
      </c>
    </row>
    <row r="436" spans="1:24" x14ac:dyDescent="0.3">
      <c r="A436" s="160"/>
      <c r="B436" s="3" t="s">
        <v>2338</v>
      </c>
      <c r="C436" t="s">
        <v>2339</v>
      </c>
      <c r="D436">
        <v>13</v>
      </c>
      <c r="E436" t="s">
        <v>699</v>
      </c>
      <c r="F436" s="3" t="s">
        <v>2425</v>
      </c>
      <c r="G436" t="s">
        <v>2426</v>
      </c>
      <c r="H436">
        <v>500</v>
      </c>
      <c r="I436" t="s">
        <v>210</v>
      </c>
      <c r="J436" t="s">
        <v>629</v>
      </c>
      <c r="K436">
        <v>40</v>
      </c>
      <c r="L436" t="s">
        <v>623</v>
      </c>
      <c r="M436" s="3" t="s">
        <v>2205</v>
      </c>
      <c r="N436" t="s">
        <v>2427</v>
      </c>
      <c r="O436" t="s">
        <v>2428</v>
      </c>
      <c r="P436">
        <v>100</v>
      </c>
      <c r="Q436">
        <v>0</v>
      </c>
      <c r="R436">
        <v>10</v>
      </c>
      <c r="S436">
        <v>2</v>
      </c>
      <c r="T436">
        <v>0</v>
      </c>
      <c r="U436">
        <v>0</v>
      </c>
      <c r="V436">
        <v>0</v>
      </c>
      <c r="W436">
        <v>0</v>
      </c>
      <c r="X436">
        <v>0</v>
      </c>
    </row>
    <row r="437" spans="1:24" x14ac:dyDescent="0.3">
      <c r="A437" s="160"/>
      <c r="B437" s="3" t="s">
        <v>2338</v>
      </c>
      <c r="C437" t="s">
        <v>2339</v>
      </c>
      <c r="D437">
        <v>13</v>
      </c>
      <c r="E437" t="s">
        <v>699</v>
      </c>
      <c r="F437" s="3" t="s">
        <v>2429</v>
      </c>
      <c r="G437" t="s">
        <v>2430</v>
      </c>
      <c r="H437">
        <v>500</v>
      </c>
      <c r="I437" t="s">
        <v>210</v>
      </c>
      <c r="J437" t="s">
        <v>629</v>
      </c>
      <c r="K437">
        <v>40</v>
      </c>
      <c r="L437" t="s">
        <v>623</v>
      </c>
      <c r="M437" s="3" t="s">
        <v>2205</v>
      </c>
      <c r="N437" t="s">
        <v>2427</v>
      </c>
      <c r="O437" t="s">
        <v>2428</v>
      </c>
      <c r="P437">
        <v>10</v>
      </c>
      <c r="Q437">
        <v>0</v>
      </c>
      <c r="R437">
        <v>0</v>
      </c>
      <c r="S437">
        <v>2</v>
      </c>
      <c r="T437">
        <v>0</v>
      </c>
      <c r="U437">
        <v>0</v>
      </c>
      <c r="V437">
        <v>0</v>
      </c>
      <c r="W437">
        <v>0</v>
      </c>
      <c r="X437">
        <v>0</v>
      </c>
    </row>
    <row r="438" spans="1:24" x14ac:dyDescent="0.3">
      <c r="A438" s="160"/>
      <c r="B438" s="3" t="s">
        <v>117</v>
      </c>
      <c r="C438" t="s">
        <v>118</v>
      </c>
      <c r="D438">
        <v>47</v>
      </c>
      <c r="E438" t="s">
        <v>678</v>
      </c>
      <c r="F438" s="3" t="s">
        <v>2431</v>
      </c>
      <c r="G438" t="s">
        <v>2432</v>
      </c>
      <c r="H438">
        <v>202</v>
      </c>
      <c r="I438" t="s">
        <v>650</v>
      </c>
      <c r="J438" t="s">
        <v>629</v>
      </c>
      <c r="K438">
        <v>8</v>
      </c>
      <c r="L438" t="s">
        <v>786</v>
      </c>
      <c r="M438" s="3" t="s">
        <v>2205</v>
      </c>
      <c r="N438" t="s">
        <v>2427</v>
      </c>
      <c r="O438" t="s">
        <v>2428</v>
      </c>
      <c r="P438">
        <v>0</v>
      </c>
      <c r="Q438">
        <v>0</v>
      </c>
      <c r="R438">
        <v>0</v>
      </c>
      <c r="S438">
        <v>5</v>
      </c>
      <c r="T438">
        <v>0</v>
      </c>
      <c r="U438">
        <v>0</v>
      </c>
      <c r="V438">
        <v>0</v>
      </c>
      <c r="W438">
        <v>0</v>
      </c>
      <c r="X438">
        <v>0</v>
      </c>
    </row>
    <row r="439" spans="1:24" x14ac:dyDescent="0.3">
      <c r="A439" s="160"/>
      <c r="B439" s="3" t="s">
        <v>117</v>
      </c>
      <c r="C439" t="s">
        <v>118</v>
      </c>
      <c r="D439">
        <v>47</v>
      </c>
      <c r="E439" t="s">
        <v>678</v>
      </c>
      <c r="F439" s="3" t="s">
        <v>2433</v>
      </c>
      <c r="G439" t="s">
        <v>2434</v>
      </c>
      <c r="H439">
        <v>354</v>
      </c>
      <c r="I439" t="s">
        <v>615</v>
      </c>
      <c r="J439" t="s">
        <v>616</v>
      </c>
      <c r="K439">
        <v>54</v>
      </c>
      <c r="L439" t="s">
        <v>617</v>
      </c>
      <c r="M439" s="3" t="s">
        <v>2205</v>
      </c>
      <c r="N439" t="s">
        <v>2427</v>
      </c>
      <c r="O439" t="s">
        <v>2428</v>
      </c>
      <c r="P439">
        <v>0</v>
      </c>
      <c r="Q439">
        <v>0</v>
      </c>
      <c r="R439">
        <v>0</v>
      </c>
      <c r="S439">
        <v>0</v>
      </c>
      <c r="T439">
        <v>0</v>
      </c>
      <c r="U439">
        <v>0</v>
      </c>
      <c r="V439">
        <v>57</v>
      </c>
      <c r="W439">
        <v>20</v>
      </c>
      <c r="X439">
        <v>0</v>
      </c>
    </row>
    <row r="440" spans="1:24" x14ac:dyDescent="0.3">
      <c r="A440" s="160"/>
      <c r="B440" s="3" t="s">
        <v>117</v>
      </c>
      <c r="C440" t="s">
        <v>118</v>
      </c>
      <c r="D440">
        <v>47</v>
      </c>
      <c r="E440" t="s">
        <v>678</v>
      </c>
      <c r="F440" s="3" t="s">
        <v>2435</v>
      </c>
      <c r="G440" t="s">
        <v>2436</v>
      </c>
      <c r="H440">
        <v>500</v>
      </c>
      <c r="I440" t="s">
        <v>210</v>
      </c>
      <c r="J440" t="s">
        <v>616</v>
      </c>
      <c r="K440">
        <v>45</v>
      </c>
      <c r="L440" t="s">
        <v>685</v>
      </c>
      <c r="M440" s="3" t="s">
        <v>2205</v>
      </c>
      <c r="N440" t="s">
        <v>2427</v>
      </c>
      <c r="O440" t="s">
        <v>2428</v>
      </c>
      <c r="P440">
        <v>70</v>
      </c>
      <c r="Q440">
        <v>0</v>
      </c>
      <c r="R440">
        <v>0</v>
      </c>
      <c r="S440">
        <v>0</v>
      </c>
      <c r="T440">
        <v>0</v>
      </c>
      <c r="U440">
        <v>0</v>
      </c>
      <c r="V440">
        <v>0</v>
      </c>
      <c r="W440">
        <v>0</v>
      </c>
      <c r="X440">
        <v>0</v>
      </c>
    </row>
    <row r="441" spans="1:24" x14ac:dyDescent="0.3">
      <c r="A441" s="160"/>
      <c r="B441" s="3" t="s">
        <v>117</v>
      </c>
      <c r="C441" t="s">
        <v>118</v>
      </c>
      <c r="D441">
        <v>47</v>
      </c>
      <c r="E441" t="s">
        <v>678</v>
      </c>
      <c r="F441" s="3" t="s">
        <v>2437</v>
      </c>
      <c r="G441" t="s">
        <v>2438</v>
      </c>
      <c r="H441">
        <v>209</v>
      </c>
      <c r="I441" t="s">
        <v>726</v>
      </c>
      <c r="J441" t="s">
        <v>616</v>
      </c>
      <c r="K441">
        <v>58</v>
      </c>
      <c r="L441" t="s">
        <v>2254</v>
      </c>
      <c r="M441" s="3" t="s">
        <v>2205</v>
      </c>
      <c r="N441" t="s">
        <v>2427</v>
      </c>
      <c r="O441" t="s">
        <v>2428</v>
      </c>
      <c r="P441">
        <v>0</v>
      </c>
      <c r="Q441">
        <v>0</v>
      </c>
      <c r="R441">
        <v>0</v>
      </c>
      <c r="S441">
        <v>0</v>
      </c>
      <c r="T441">
        <v>0</v>
      </c>
      <c r="U441">
        <v>0</v>
      </c>
      <c r="V441">
        <v>0</v>
      </c>
      <c r="W441">
        <v>0</v>
      </c>
      <c r="X441">
        <v>0</v>
      </c>
    </row>
    <row r="442" spans="1:24" x14ac:dyDescent="0.3">
      <c r="A442" s="160"/>
      <c r="B442" s="3" t="s">
        <v>252</v>
      </c>
      <c r="C442" t="s">
        <v>253</v>
      </c>
      <c r="D442">
        <v>60</v>
      </c>
      <c r="E442" t="s">
        <v>641</v>
      </c>
      <c r="F442" s="3" t="s">
        <v>2439</v>
      </c>
      <c r="G442" t="s">
        <v>2440</v>
      </c>
      <c r="H442">
        <v>500</v>
      </c>
      <c r="I442" t="s">
        <v>210</v>
      </c>
      <c r="J442" t="s">
        <v>629</v>
      </c>
      <c r="K442">
        <v>45</v>
      </c>
      <c r="L442" t="s">
        <v>685</v>
      </c>
      <c r="M442" s="3" t="s">
        <v>2205</v>
      </c>
      <c r="N442" t="s">
        <v>2427</v>
      </c>
      <c r="O442" t="s">
        <v>2428</v>
      </c>
      <c r="P442">
        <v>56</v>
      </c>
      <c r="Q442">
        <v>0</v>
      </c>
      <c r="R442">
        <v>0</v>
      </c>
      <c r="S442">
        <v>0</v>
      </c>
      <c r="T442">
        <v>0</v>
      </c>
      <c r="U442">
        <v>0</v>
      </c>
      <c r="V442">
        <v>0</v>
      </c>
      <c r="W442">
        <v>0</v>
      </c>
      <c r="X442">
        <v>0</v>
      </c>
    </row>
    <row r="443" spans="1:24" x14ac:dyDescent="0.3">
      <c r="A443" s="160"/>
      <c r="B443" s="3" t="s">
        <v>1272</v>
      </c>
      <c r="C443" t="s">
        <v>1273</v>
      </c>
      <c r="D443">
        <v>73</v>
      </c>
      <c r="E443" t="s">
        <v>1099</v>
      </c>
      <c r="F443" s="3" t="s">
        <v>2441</v>
      </c>
      <c r="G443" t="s">
        <v>2442</v>
      </c>
      <c r="H443">
        <v>500</v>
      </c>
      <c r="I443" t="s">
        <v>210</v>
      </c>
      <c r="J443" t="s">
        <v>629</v>
      </c>
      <c r="K443">
        <v>47</v>
      </c>
      <c r="L443" t="s">
        <v>630</v>
      </c>
      <c r="M443" s="3" t="s">
        <v>2205</v>
      </c>
      <c r="N443" t="s">
        <v>2427</v>
      </c>
      <c r="O443" t="s">
        <v>2428</v>
      </c>
      <c r="P443">
        <v>74</v>
      </c>
      <c r="Q443">
        <v>0</v>
      </c>
      <c r="R443">
        <v>0</v>
      </c>
      <c r="S443">
        <v>3</v>
      </c>
      <c r="T443">
        <v>0</v>
      </c>
      <c r="U443">
        <v>0</v>
      </c>
      <c r="V443">
        <v>0</v>
      </c>
      <c r="W443">
        <v>0</v>
      </c>
      <c r="X443">
        <v>0</v>
      </c>
    </row>
    <row r="444" spans="1:24" x14ac:dyDescent="0.3">
      <c r="A444" s="160"/>
      <c r="B444" s="3" t="s">
        <v>117</v>
      </c>
      <c r="C444" t="s">
        <v>118</v>
      </c>
      <c r="D444">
        <v>47</v>
      </c>
      <c r="E444" t="s">
        <v>678</v>
      </c>
      <c r="F444" s="3" t="s">
        <v>2443</v>
      </c>
      <c r="G444" t="s">
        <v>2444</v>
      </c>
      <c r="H444">
        <v>500</v>
      </c>
      <c r="I444" t="s">
        <v>210</v>
      </c>
      <c r="J444" t="s">
        <v>616</v>
      </c>
      <c r="K444">
        <v>41</v>
      </c>
      <c r="L444" t="s">
        <v>660</v>
      </c>
      <c r="M444" s="3" t="s">
        <v>2205</v>
      </c>
      <c r="N444" t="s">
        <v>2445</v>
      </c>
      <c r="O444" t="s">
        <v>2446</v>
      </c>
      <c r="P444">
        <v>82</v>
      </c>
      <c r="Q444">
        <v>0</v>
      </c>
      <c r="R444">
        <v>0</v>
      </c>
      <c r="S444">
        <v>3</v>
      </c>
      <c r="T444">
        <v>0</v>
      </c>
      <c r="U444">
        <v>0</v>
      </c>
      <c r="V444">
        <v>0</v>
      </c>
      <c r="W444">
        <v>0</v>
      </c>
      <c r="X444">
        <v>0</v>
      </c>
    </row>
    <row r="445" spans="1:24" x14ac:dyDescent="0.3">
      <c r="A445" s="160"/>
      <c r="B445" s="3" t="s">
        <v>117</v>
      </c>
      <c r="C445" t="s">
        <v>118</v>
      </c>
      <c r="D445">
        <v>47</v>
      </c>
      <c r="E445" t="s">
        <v>678</v>
      </c>
      <c r="F445" s="3" t="s">
        <v>2447</v>
      </c>
      <c r="G445" t="s">
        <v>2448</v>
      </c>
      <c r="H445">
        <v>354</v>
      </c>
      <c r="I445" t="s">
        <v>615</v>
      </c>
      <c r="J445" t="s">
        <v>616</v>
      </c>
      <c r="K445">
        <v>54</v>
      </c>
      <c r="L445" t="s">
        <v>617</v>
      </c>
      <c r="M445" s="3" t="s">
        <v>2205</v>
      </c>
      <c r="N445" t="s">
        <v>2445</v>
      </c>
      <c r="O445" t="s">
        <v>2446</v>
      </c>
      <c r="P445">
        <v>0</v>
      </c>
      <c r="Q445">
        <v>0</v>
      </c>
      <c r="R445">
        <v>0</v>
      </c>
      <c r="S445">
        <v>0</v>
      </c>
      <c r="T445">
        <v>0</v>
      </c>
      <c r="U445">
        <v>0</v>
      </c>
      <c r="V445">
        <v>70</v>
      </c>
      <c r="W445">
        <v>0</v>
      </c>
      <c r="X445">
        <v>0</v>
      </c>
    </row>
    <row r="446" spans="1:24" x14ac:dyDescent="0.3">
      <c r="A446" s="160"/>
      <c r="B446" s="3" t="s">
        <v>117</v>
      </c>
      <c r="C446" t="s">
        <v>118</v>
      </c>
      <c r="D446">
        <v>47</v>
      </c>
      <c r="E446" t="s">
        <v>678</v>
      </c>
      <c r="F446" s="3" t="s">
        <v>2449</v>
      </c>
      <c r="G446" t="s">
        <v>2450</v>
      </c>
      <c r="H446">
        <v>209</v>
      </c>
      <c r="I446" t="s">
        <v>726</v>
      </c>
      <c r="J446" t="s">
        <v>616</v>
      </c>
      <c r="K446">
        <v>58</v>
      </c>
      <c r="L446" t="s">
        <v>2254</v>
      </c>
      <c r="M446" s="3" t="s">
        <v>2205</v>
      </c>
      <c r="N446" t="s">
        <v>2445</v>
      </c>
      <c r="O446" t="s">
        <v>2446</v>
      </c>
      <c r="P446">
        <v>0</v>
      </c>
      <c r="Q446">
        <v>0</v>
      </c>
      <c r="R446">
        <v>0</v>
      </c>
      <c r="S446">
        <v>0</v>
      </c>
      <c r="T446">
        <v>0</v>
      </c>
      <c r="U446">
        <v>0</v>
      </c>
      <c r="V446">
        <v>0</v>
      </c>
      <c r="W446">
        <v>0</v>
      </c>
      <c r="X446">
        <v>0</v>
      </c>
    </row>
    <row r="447" spans="1:24" x14ac:dyDescent="0.3">
      <c r="A447" s="159">
        <v>44927</v>
      </c>
      <c r="B447" s="3" t="s">
        <v>113</v>
      </c>
      <c r="C447" t="s">
        <v>114</v>
      </c>
      <c r="D447">
        <v>61</v>
      </c>
      <c r="E447" t="s">
        <v>688</v>
      </c>
      <c r="F447" s="3" t="s">
        <v>2451</v>
      </c>
      <c r="G447" t="s">
        <v>2452</v>
      </c>
      <c r="H447">
        <v>202</v>
      </c>
      <c r="I447" t="s">
        <v>650</v>
      </c>
      <c r="J447" t="s">
        <v>616</v>
      </c>
      <c r="K447">
        <v>8</v>
      </c>
      <c r="L447" t="s">
        <v>786</v>
      </c>
      <c r="M447" s="3" t="s">
        <v>2205</v>
      </c>
      <c r="N447" t="s">
        <v>2453</v>
      </c>
      <c r="O447" t="s">
        <v>432</v>
      </c>
      <c r="P447">
        <v>0</v>
      </c>
      <c r="Q447">
        <v>0</v>
      </c>
      <c r="R447">
        <v>0</v>
      </c>
      <c r="S447">
        <v>0</v>
      </c>
      <c r="T447">
        <v>0</v>
      </c>
      <c r="U447">
        <v>0</v>
      </c>
      <c r="V447">
        <v>0</v>
      </c>
      <c r="W447">
        <v>0</v>
      </c>
      <c r="X447">
        <v>0</v>
      </c>
    </row>
    <row r="448" spans="1:24" x14ac:dyDescent="0.3">
      <c r="A448" s="159">
        <v>44927</v>
      </c>
      <c r="B448" s="3" t="s">
        <v>113</v>
      </c>
      <c r="C448" t="s">
        <v>114</v>
      </c>
      <c r="D448">
        <v>61</v>
      </c>
      <c r="E448" t="s">
        <v>688</v>
      </c>
      <c r="F448" s="3" t="s">
        <v>111</v>
      </c>
      <c r="G448" t="s">
        <v>112</v>
      </c>
      <c r="H448">
        <v>500</v>
      </c>
      <c r="I448" t="s">
        <v>210</v>
      </c>
      <c r="J448" t="s">
        <v>616</v>
      </c>
      <c r="K448">
        <v>41</v>
      </c>
      <c r="L448" t="s">
        <v>660</v>
      </c>
      <c r="M448" s="3" t="s">
        <v>2205</v>
      </c>
      <c r="N448" t="s">
        <v>2453</v>
      </c>
      <c r="O448" t="s">
        <v>432</v>
      </c>
      <c r="P448">
        <v>76</v>
      </c>
      <c r="Q448">
        <v>0</v>
      </c>
      <c r="R448">
        <v>0</v>
      </c>
      <c r="S448">
        <v>0</v>
      </c>
      <c r="T448">
        <v>0</v>
      </c>
      <c r="U448">
        <v>0</v>
      </c>
      <c r="V448">
        <v>0</v>
      </c>
      <c r="W448">
        <v>0</v>
      </c>
      <c r="X448">
        <v>0</v>
      </c>
    </row>
    <row r="449" spans="1:24" x14ac:dyDescent="0.3">
      <c r="A449" s="160"/>
      <c r="B449" s="3" t="s">
        <v>2410</v>
      </c>
      <c r="C449" t="s">
        <v>2411</v>
      </c>
      <c r="D449">
        <v>13</v>
      </c>
      <c r="E449" t="s">
        <v>699</v>
      </c>
      <c r="F449" s="3" t="s">
        <v>2454</v>
      </c>
      <c r="G449" t="s">
        <v>2455</v>
      </c>
      <c r="H449">
        <v>500</v>
      </c>
      <c r="I449" t="s">
        <v>210</v>
      </c>
      <c r="J449" t="s">
        <v>629</v>
      </c>
      <c r="K449">
        <v>44</v>
      </c>
      <c r="L449" t="s">
        <v>990</v>
      </c>
      <c r="M449" s="3" t="s">
        <v>2205</v>
      </c>
      <c r="N449" t="s">
        <v>2453</v>
      </c>
      <c r="O449" t="s">
        <v>432</v>
      </c>
      <c r="P449">
        <v>104</v>
      </c>
      <c r="Q449">
        <v>0</v>
      </c>
      <c r="R449">
        <v>6</v>
      </c>
      <c r="S449">
        <v>2</v>
      </c>
      <c r="T449">
        <v>0</v>
      </c>
      <c r="U449">
        <v>0</v>
      </c>
      <c r="V449">
        <v>0</v>
      </c>
      <c r="W449">
        <v>0</v>
      </c>
      <c r="X449">
        <v>0</v>
      </c>
    </row>
    <row r="450" spans="1:24" x14ac:dyDescent="0.3">
      <c r="A450" s="160"/>
      <c r="B450" s="3" t="s">
        <v>2456</v>
      </c>
      <c r="C450" t="s">
        <v>2457</v>
      </c>
      <c r="D450">
        <v>60</v>
      </c>
      <c r="E450" t="s">
        <v>641</v>
      </c>
      <c r="F450" s="3" t="s">
        <v>2458</v>
      </c>
      <c r="G450" t="s">
        <v>2459</v>
      </c>
      <c r="H450">
        <v>501</v>
      </c>
      <c r="I450" t="s">
        <v>2460</v>
      </c>
      <c r="J450" t="s">
        <v>616</v>
      </c>
      <c r="K450">
        <v>48</v>
      </c>
      <c r="L450" t="s">
        <v>2461</v>
      </c>
      <c r="M450" s="3" t="s">
        <v>2205</v>
      </c>
      <c r="N450" t="s">
        <v>2453</v>
      </c>
      <c r="O450" t="s">
        <v>432</v>
      </c>
      <c r="P450">
        <v>70</v>
      </c>
      <c r="Q450">
        <v>0</v>
      </c>
      <c r="R450">
        <v>0</v>
      </c>
      <c r="S450">
        <v>0</v>
      </c>
      <c r="T450">
        <v>0</v>
      </c>
      <c r="U450">
        <v>0</v>
      </c>
      <c r="V450">
        <v>0</v>
      </c>
      <c r="W450">
        <v>0</v>
      </c>
      <c r="X450">
        <v>0</v>
      </c>
    </row>
    <row r="451" spans="1:24" x14ac:dyDescent="0.3">
      <c r="A451" s="160"/>
      <c r="B451" s="3" t="s">
        <v>2462</v>
      </c>
      <c r="C451" t="s">
        <v>2463</v>
      </c>
      <c r="D451">
        <v>95</v>
      </c>
      <c r="E451" t="s">
        <v>626</v>
      </c>
      <c r="F451" s="3" t="s">
        <v>2464</v>
      </c>
      <c r="G451" t="s">
        <v>1757</v>
      </c>
      <c r="H451">
        <v>500</v>
      </c>
      <c r="I451" t="s">
        <v>210</v>
      </c>
      <c r="J451" t="s">
        <v>616</v>
      </c>
      <c r="K451">
        <v>45</v>
      </c>
      <c r="L451" t="s">
        <v>685</v>
      </c>
      <c r="M451" s="3" t="s">
        <v>2205</v>
      </c>
      <c r="N451" t="s">
        <v>2465</v>
      </c>
      <c r="O451" t="s">
        <v>2466</v>
      </c>
      <c r="P451">
        <v>52</v>
      </c>
      <c r="Q451">
        <v>0</v>
      </c>
      <c r="R451">
        <v>0</v>
      </c>
      <c r="S451">
        <v>0</v>
      </c>
      <c r="T451">
        <v>0</v>
      </c>
      <c r="U451">
        <v>0</v>
      </c>
      <c r="V451">
        <v>0</v>
      </c>
      <c r="W451">
        <v>0</v>
      </c>
      <c r="X451">
        <v>0</v>
      </c>
    </row>
    <row r="452" spans="1:24" x14ac:dyDescent="0.3">
      <c r="A452" s="160"/>
      <c r="B452" s="3" t="s">
        <v>101</v>
      </c>
      <c r="C452" t="s">
        <v>102</v>
      </c>
      <c r="D452">
        <v>21</v>
      </c>
      <c r="E452" t="s">
        <v>612</v>
      </c>
      <c r="F452" s="3" t="s">
        <v>2467</v>
      </c>
      <c r="G452" t="s">
        <v>2468</v>
      </c>
      <c r="H452">
        <v>202</v>
      </c>
      <c r="I452" t="s">
        <v>650</v>
      </c>
      <c r="J452" t="s">
        <v>616</v>
      </c>
      <c r="K452">
        <v>8</v>
      </c>
      <c r="L452" t="s">
        <v>786</v>
      </c>
      <c r="M452" s="3" t="s">
        <v>2205</v>
      </c>
      <c r="N452" t="s">
        <v>2469</v>
      </c>
      <c r="O452" t="s">
        <v>429</v>
      </c>
      <c r="P452">
        <v>0</v>
      </c>
      <c r="Q452">
        <v>0</v>
      </c>
      <c r="R452">
        <v>0</v>
      </c>
      <c r="S452">
        <v>0</v>
      </c>
      <c r="T452">
        <v>0</v>
      </c>
      <c r="U452">
        <v>0</v>
      </c>
      <c r="V452">
        <v>0</v>
      </c>
      <c r="W452">
        <v>0</v>
      </c>
      <c r="X452">
        <v>0</v>
      </c>
    </row>
    <row r="453" spans="1:24" x14ac:dyDescent="0.3">
      <c r="A453" s="160"/>
      <c r="B453" s="3" t="s">
        <v>101</v>
      </c>
      <c r="C453" t="s">
        <v>102</v>
      </c>
      <c r="D453">
        <v>21</v>
      </c>
      <c r="E453" t="s">
        <v>612</v>
      </c>
      <c r="F453" s="3" t="s">
        <v>99</v>
      </c>
      <c r="G453" t="s">
        <v>100</v>
      </c>
      <c r="H453">
        <v>500</v>
      </c>
      <c r="I453" t="s">
        <v>210</v>
      </c>
      <c r="J453" t="s">
        <v>629</v>
      </c>
      <c r="K453">
        <v>45</v>
      </c>
      <c r="L453" t="s">
        <v>685</v>
      </c>
      <c r="M453" s="3" t="s">
        <v>2205</v>
      </c>
      <c r="N453" t="s">
        <v>2469</v>
      </c>
      <c r="O453" t="s">
        <v>429</v>
      </c>
      <c r="P453">
        <v>40</v>
      </c>
      <c r="Q453">
        <v>0</v>
      </c>
      <c r="R453">
        <v>6</v>
      </c>
      <c r="S453">
        <v>2</v>
      </c>
      <c r="T453">
        <v>0</v>
      </c>
      <c r="U453">
        <v>0</v>
      </c>
      <c r="V453">
        <v>0</v>
      </c>
      <c r="W453">
        <v>0</v>
      </c>
      <c r="X453">
        <v>0</v>
      </c>
    </row>
    <row r="454" spans="1:24" x14ac:dyDescent="0.3">
      <c r="A454" s="160"/>
      <c r="B454" s="3" t="s">
        <v>117</v>
      </c>
      <c r="C454" t="s">
        <v>118</v>
      </c>
      <c r="D454">
        <v>47</v>
      </c>
      <c r="E454" t="s">
        <v>678</v>
      </c>
      <c r="F454" s="3" t="s">
        <v>2470</v>
      </c>
      <c r="G454" t="s">
        <v>2471</v>
      </c>
      <c r="H454">
        <v>202</v>
      </c>
      <c r="I454" t="s">
        <v>650</v>
      </c>
      <c r="J454" t="s">
        <v>616</v>
      </c>
      <c r="K454">
        <v>8</v>
      </c>
      <c r="L454" t="s">
        <v>786</v>
      </c>
      <c r="M454" s="3" t="s">
        <v>2205</v>
      </c>
      <c r="N454" t="s">
        <v>2472</v>
      </c>
      <c r="O454" t="s">
        <v>2473</v>
      </c>
      <c r="P454">
        <v>0</v>
      </c>
      <c r="Q454">
        <v>0</v>
      </c>
      <c r="R454">
        <v>0</v>
      </c>
      <c r="S454">
        <v>0</v>
      </c>
      <c r="T454">
        <v>0</v>
      </c>
      <c r="U454">
        <v>0</v>
      </c>
      <c r="V454">
        <v>0</v>
      </c>
      <c r="W454">
        <v>0</v>
      </c>
      <c r="X454">
        <v>0</v>
      </c>
    </row>
    <row r="455" spans="1:24" x14ac:dyDescent="0.3">
      <c r="A455" s="160"/>
      <c r="B455" s="3" t="s">
        <v>97</v>
      </c>
      <c r="C455" t="s">
        <v>98</v>
      </c>
      <c r="D455">
        <v>63</v>
      </c>
      <c r="E455" t="s">
        <v>1305</v>
      </c>
      <c r="F455" s="3" t="s">
        <v>2474</v>
      </c>
      <c r="G455" t="s">
        <v>2475</v>
      </c>
      <c r="H455">
        <v>500</v>
      </c>
      <c r="I455" t="s">
        <v>210</v>
      </c>
      <c r="J455" t="s">
        <v>616</v>
      </c>
      <c r="K455">
        <v>45</v>
      </c>
      <c r="L455" t="s">
        <v>685</v>
      </c>
      <c r="M455" s="3" t="s">
        <v>2205</v>
      </c>
      <c r="N455" t="s">
        <v>2472</v>
      </c>
      <c r="O455" t="s">
        <v>2473</v>
      </c>
      <c r="P455">
        <v>77</v>
      </c>
      <c r="Q455">
        <v>0</v>
      </c>
      <c r="R455">
        <v>6</v>
      </c>
      <c r="S455">
        <v>3</v>
      </c>
      <c r="T455">
        <v>0</v>
      </c>
      <c r="U455">
        <v>0</v>
      </c>
      <c r="V455">
        <v>0</v>
      </c>
      <c r="W455">
        <v>0</v>
      </c>
      <c r="X455">
        <v>0</v>
      </c>
    </row>
    <row r="456" spans="1:24" x14ac:dyDescent="0.3">
      <c r="A456" s="160"/>
      <c r="B456" s="3" t="s">
        <v>2476</v>
      </c>
      <c r="C456" t="s">
        <v>2477</v>
      </c>
      <c r="D456">
        <v>60</v>
      </c>
      <c r="E456" t="s">
        <v>641</v>
      </c>
      <c r="F456" s="3" t="s">
        <v>2478</v>
      </c>
      <c r="G456" t="s">
        <v>2479</v>
      </c>
      <c r="H456">
        <v>202</v>
      </c>
      <c r="I456" t="s">
        <v>650</v>
      </c>
      <c r="J456" t="s">
        <v>616</v>
      </c>
      <c r="K456">
        <v>8</v>
      </c>
      <c r="L456" t="s">
        <v>786</v>
      </c>
      <c r="M456" s="3" t="s">
        <v>2205</v>
      </c>
      <c r="N456" t="s">
        <v>2480</v>
      </c>
      <c r="O456" t="s">
        <v>2481</v>
      </c>
      <c r="P456">
        <v>0</v>
      </c>
      <c r="Q456">
        <v>0</v>
      </c>
      <c r="R456">
        <v>0</v>
      </c>
      <c r="S456">
        <v>0</v>
      </c>
      <c r="T456">
        <v>0</v>
      </c>
      <c r="U456">
        <v>0</v>
      </c>
      <c r="V456">
        <v>0</v>
      </c>
      <c r="W456">
        <v>0</v>
      </c>
      <c r="X456">
        <v>0</v>
      </c>
    </row>
    <row r="457" spans="1:24" x14ac:dyDescent="0.3">
      <c r="A457" s="160"/>
      <c r="B457" s="3" t="s">
        <v>2482</v>
      </c>
      <c r="C457" t="s">
        <v>2483</v>
      </c>
      <c r="D457">
        <v>61</v>
      </c>
      <c r="E457" t="s">
        <v>688</v>
      </c>
      <c r="F457" s="3" t="s">
        <v>2484</v>
      </c>
      <c r="G457" t="s">
        <v>2485</v>
      </c>
      <c r="H457">
        <v>500</v>
      </c>
      <c r="I457" t="s">
        <v>210</v>
      </c>
      <c r="J457" t="s">
        <v>616</v>
      </c>
      <c r="K457">
        <v>40</v>
      </c>
      <c r="L457" t="s">
        <v>623</v>
      </c>
      <c r="M457" s="3" t="s">
        <v>2205</v>
      </c>
      <c r="N457" t="s">
        <v>2486</v>
      </c>
      <c r="O457" t="s">
        <v>2487</v>
      </c>
      <c r="P457">
        <v>60</v>
      </c>
      <c r="Q457">
        <v>0</v>
      </c>
      <c r="R457">
        <v>0</v>
      </c>
      <c r="S457">
        <v>1</v>
      </c>
      <c r="T457">
        <v>0</v>
      </c>
      <c r="U457">
        <v>0</v>
      </c>
      <c r="V457">
        <v>0</v>
      </c>
      <c r="W457">
        <v>0</v>
      </c>
      <c r="X457">
        <v>0</v>
      </c>
    </row>
    <row r="458" spans="1:24" x14ac:dyDescent="0.3">
      <c r="A458" s="160"/>
      <c r="B458" s="3" t="s">
        <v>2488</v>
      </c>
      <c r="C458" t="s">
        <v>2489</v>
      </c>
      <c r="D458">
        <v>72</v>
      </c>
      <c r="E458" t="s">
        <v>633</v>
      </c>
      <c r="F458" s="3" t="s">
        <v>2490</v>
      </c>
      <c r="G458" t="s">
        <v>2491</v>
      </c>
      <c r="H458">
        <v>500</v>
      </c>
      <c r="I458" t="s">
        <v>210</v>
      </c>
      <c r="J458" t="s">
        <v>616</v>
      </c>
      <c r="K458">
        <v>47</v>
      </c>
      <c r="L458" t="s">
        <v>630</v>
      </c>
      <c r="M458" s="3" t="s">
        <v>2205</v>
      </c>
      <c r="N458" t="s">
        <v>2486</v>
      </c>
      <c r="O458" t="s">
        <v>2487</v>
      </c>
      <c r="P458">
        <v>30</v>
      </c>
      <c r="Q458">
        <v>0</v>
      </c>
      <c r="R458">
        <v>3</v>
      </c>
      <c r="S458">
        <v>0</v>
      </c>
      <c r="T458">
        <v>0</v>
      </c>
      <c r="U458">
        <v>0</v>
      </c>
      <c r="V458">
        <v>0</v>
      </c>
      <c r="W458">
        <v>0</v>
      </c>
      <c r="X458">
        <v>0</v>
      </c>
    </row>
    <row r="459" spans="1:24" x14ac:dyDescent="0.3">
      <c r="A459" s="160"/>
      <c r="B459" s="3" t="s">
        <v>2246</v>
      </c>
      <c r="C459" t="s">
        <v>2247</v>
      </c>
      <c r="D459">
        <v>60</v>
      </c>
      <c r="E459" t="s">
        <v>641</v>
      </c>
      <c r="F459" s="3" t="s">
        <v>2492</v>
      </c>
      <c r="G459" t="s">
        <v>2493</v>
      </c>
      <c r="H459">
        <v>354</v>
      </c>
      <c r="I459" t="s">
        <v>615</v>
      </c>
      <c r="J459" t="s">
        <v>616</v>
      </c>
      <c r="K459">
        <v>54</v>
      </c>
      <c r="L459" t="s">
        <v>617</v>
      </c>
      <c r="M459" s="3" t="s">
        <v>2205</v>
      </c>
      <c r="N459" t="s">
        <v>2494</v>
      </c>
      <c r="O459" t="s">
        <v>2495</v>
      </c>
      <c r="P459">
        <v>0</v>
      </c>
      <c r="Q459">
        <v>0</v>
      </c>
      <c r="R459">
        <v>0</v>
      </c>
      <c r="S459">
        <v>0</v>
      </c>
      <c r="T459">
        <v>0</v>
      </c>
      <c r="U459">
        <v>0</v>
      </c>
      <c r="V459">
        <v>43</v>
      </c>
      <c r="W459">
        <v>10</v>
      </c>
      <c r="X459">
        <v>0</v>
      </c>
    </row>
    <row r="460" spans="1:24" x14ac:dyDescent="0.3">
      <c r="A460" s="160"/>
      <c r="B460" s="3" t="s">
        <v>2246</v>
      </c>
      <c r="C460" t="s">
        <v>2247</v>
      </c>
      <c r="D460">
        <v>60</v>
      </c>
      <c r="E460" t="s">
        <v>641</v>
      </c>
      <c r="F460" s="3" t="s">
        <v>2496</v>
      </c>
      <c r="G460" t="s">
        <v>2497</v>
      </c>
      <c r="H460">
        <v>209</v>
      </c>
      <c r="I460" t="s">
        <v>726</v>
      </c>
      <c r="J460" t="s">
        <v>616</v>
      </c>
      <c r="K460">
        <v>58</v>
      </c>
      <c r="L460" t="s">
        <v>2254</v>
      </c>
      <c r="M460" s="3" t="s">
        <v>2205</v>
      </c>
      <c r="N460" t="s">
        <v>2494</v>
      </c>
      <c r="O460" t="s">
        <v>2495</v>
      </c>
      <c r="P460">
        <v>0</v>
      </c>
      <c r="Q460">
        <v>0</v>
      </c>
      <c r="R460">
        <v>0</v>
      </c>
      <c r="S460">
        <v>0</v>
      </c>
      <c r="T460">
        <v>0</v>
      </c>
      <c r="U460">
        <v>0</v>
      </c>
      <c r="V460">
        <v>0</v>
      </c>
      <c r="W460">
        <v>0</v>
      </c>
      <c r="X460">
        <v>0</v>
      </c>
    </row>
    <row r="461" spans="1:24" x14ac:dyDescent="0.3">
      <c r="A461" s="160"/>
      <c r="B461" s="3" t="s">
        <v>2498</v>
      </c>
      <c r="C461" t="s">
        <v>2499</v>
      </c>
      <c r="D461">
        <v>60</v>
      </c>
      <c r="E461" t="s">
        <v>641</v>
      </c>
      <c r="F461" s="3" t="s">
        <v>2500</v>
      </c>
      <c r="G461" t="s">
        <v>2501</v>
      </c>
      <c r="H461">
        <v>207</v>
      </c>
      <c r="I461" t="s">
        <v>706</v>
      </c>
      <c r="J461" t="s">
        <v>616</v>
      </c>
      <c r="K461">
        <v>9</v>
      </c>
      <c r="L461" t="s">
        <v>707</v>
      </c>
      <c r="M461" s="3" t="s">
        <v>2205</v>
      </c>
      <c r="N461" t="s">
        <v>2494</v>
      </c>
      <c r="O461" t="s">
        <v>2495</v>
      </c>
      <c r="P461">
        <v>0</v>
      </c>
      <c r="Q461">
        <v>12</v>
      </c>
      <c r="R461">
        <v>0</v>
      </c>
      <c r="S461">
        <v>0</v>
      </c>
      <c r="T461">
        <v>0</v>
      </c>
      <c r="U461">
        <v>0</v>
      </c>
      <c r="V461">
        <v>0</v>
      </c>
      <c r="W461">
        <v>0</v>
      </c>
      <c r="X461">
        <v>0</v>
      </c>
    </row>
    <row r="462" spans="1:24" x14ac:dyDescent="0.3">
      <c r="A462" s="160"/>
      <c r="B462" s="3" t="s">
        <v>117</v>
      </c>
      <c r="C462" t="s">
        <v>118</v>
      </c>
      <c r="D462">
        <v>47</v>
      </c>
      <c r="E462" t="s">
        <v>678</v>
      </c>
      <c r="F462" s="3" t="s">
        <v>2502</v>
      </c>
      <c r="G462" t="s">
        <v>2503</v>
      </c>
      <c r="H462">
        <v>500</v>
      </c>
      <c r="I462" t="s">
        <v>210</v>
      </c>
      <c r="J462" t="s">
        <v>616</v>
      </c>
      <c r="K462">
        <v>45</v>
      </c>
      <c r="L462" t="s">
        <v>685</v>
      </c>
      <c r="M462" s="3" t="s">
        <v>2205</v>
      </c>
      <c r="N462" t="s">
        <v>2494</v>
      </c>
      <c r="O462" t="s">
        <v>2495</v>
      </c>
      <c r="P462">
        <v>72</v>
      </c>
      <c r="Q462">
        <v>0</v>
      </c>
      <c r="R462">
        <v>0</v>
      </c>
      <c r="S462">
        <v>2</v>
      </c>
      <c r="T462">
        <v>0</v>
      </c>
      <c r="U462">
        <v>0</v>
      </c>
      <c r="V462">
        <v>0</v>
      </c>
      <c r="W462">
        <v>0</v>
      </c>
      <c r="X462">
        <v>0</v>
      </c>
    </row>
    <row r="463" spans="1:24" x14ac:dyDescent="0.3">
      <c r="A463" s="160"/>
      <c r="B463" s="3" t="s">
        <v>2504</v>
      </c>
      <c r="C463" t="s">
        <v>2505</v>
      </c>
      <c r="D463">
        <v>14</v>
      </c>
      <c r="E463" t="s">
        <v>967</v>
      </c>
      <c r="F463" s="3" t="s">
        <v>2506</v>
      </c>
      <c r="G463" t="s">
        <v>2507</v>
      </c>
      <c r="H463">
        <v>500</v>
      </c>
      <c r="I463" t="s">
        <v>210</v>
      </c>
      <c r="J463" t="s">
        <v>629</v>
      </c>
      <c r="K463">
        <v>40</v>
      </c>
      <c r="L463" t="s">
        <v>623</v>
      </c>
      <c r="M463" s="3" t="s">
        <v>2205</v>
      </c>
      <c r="N463" t="s">
        <v>2494</v>
      </c>
      <c r="O463" t="s">
        <v>2495</v>
      </c>
      <c r="P463">
        <v>268</v>
      </c>
      <c r="Q463">
        <v>0</v>
      </c>
      <c r="R463">
        <v>4</v>
      </c>
      <c r="S463">
        <v>0</v>
      </c>
      <c r="T463">
        <v>0</v>
      </c>
      <c r="U463">
        <v>0</v>
      </c>
      <c r="V463">
        <v>0</v>
      </c>
      <c r="W463">
        <v>0</v>
      </c>
      <c r="X463">
        <v>0</v>
      </c>
    </row>
    <row r="464" spans="1:24" x14ac:dyDescent="0.3">
      <c r="A464" s="160"/>
      <c r="B464" s="3" t="s">
        <v>105</v>
      </c>
      <c r="C464" t="s">
        <v>106</v>
      </c>
      <c r="D464">
        <v>60</v>
      </c>
      <c r="E464" t="s">
        <v>641</v>
      </c>
      <c r="F464" s="3" t="s">
        <v>2508</v>
      </c>
      <c r="G464" t="s">
        <v>2509</v>
      </c>
      <c r="H464">
        <v>500</v>
      </c>
      <c r="I464" t="s">
        <v>210</v>
      </c>
      <c r="J464" t="s">
        <v>629</v>
      </c>
      <c r="K464">
        <v>45</v>
      </c>
      <c r="L464" t="s">
        <v>685</v>
      </c>
      <c r="M464" s="3" t="s">
        <v>2205</v>
      </c>
      <c r="N464" t="s">
        <v>2494</v>
      </c>
      <c r="O464" t="s">
        <v>2495</v>
      </c>
      <c r="P464">
        <v>66</v>
      </c>
      <c r="Q464">
        <v>0</v>
      </c>
      <c r="R464">
        <v>0</v>
      </c>
      <c r="S464">
        <v>0</v>
      </c>
      <c r="T464">
        <v>0</v>
      </c>
      <c r="U464">
        <v>0</v>
      </c>
      <c r="V464">
        <v>0</v>
      </c>
      <c r="W464">
        <v>0</v>
      </c>
      <c r="X464">
        <v>0</v>
      </c>
    </row>
    <row r="465" spans="1:24" x14ac:dyDescent="0.3">
      <c r="A465" s="160"/>
      <c r="B465" s="3" t="s">
        <v>117</v>
      </c>
      <c r="C465" t="s">
        <v>118</v>
      </c>
      <c r="D465">
        <v>47</v>
      </c>
      <c r="E465" t="s">
        <v>678</v>
      </c>
      <c r="F465" s="3" t="s">
        <v>2510</v>
      </c>
      <c r="G465" t="s">
        <v>2511</v>
      </c>
      <c r="H465">
        <v>500</v>
      </c>
      <c r="I465" t="s">
        <v>210</v>
      </c>
      <c r="J465" t="s">
        <v>616</v>
      </c>
      <c r="K465">
        <v>45</v>
      </c>
      <c r="L465" t="s">
        <v>685</v>
      </c>
      <c r="M465" s="3" t="s">
        <v>2205</v>
      </c>
      <c r="N465" t="s">
        <v>2512</v>
      </c>
      <c r="O465" t="s">
        <v>2513</v>
      </c>
      <c r="P465">
        <v>68</v>
      </c>
      <c r="Q465">
        <v>0</v>
      </c>
      <c r="R465">
        <v>0</v>
      </c>
      <c r="S465">
        <v>4</v>
      </c>
      <c r="T465">
        <v>0</v>
      </c>
      <c r="U465">
        <v>0</v>
      </c>
      <c r="V465">
        <v>0</v>
      </c>
      <c r="W465">
        <v>0</v>
      </c>
      <c r="X465">
        <v>0</v>
      </c>
    </row>
    <row r="466" spans="1:24" x14ac:dyDescent="0.3">
      <c r="A466" s="160"/>
      <c r="B466" s="3" t="s">
        <v>2514</v>
      </c>
      <c r="C466" t="s">
        <v>2515</v>
      </c>
      <c r="D466">
        <v>21</v>
      </c>
      <c r="E466" t="s">
        <v>612</v>
      </c>
      <c r="F466" s="3" t="s">
        <v>2516</v>
      </c>
      <c r="G466" t="s">
        <v>2517</v>
      </c>
      <c r="H466">
        <v>500</v>
      </c>
      <c r="I466" t="s">
        <v>210</v>
      </c>
      <c r="J466" t="s">
        <v>616</v>
      </c>
      <c r="K466">
        <v>45</v>
      </c>
      <c r="L466" t="s">
        <v>685</v>
      </c>
      <c r="M466" s="3" t="s">
        <v>2205</v>
      </c>
      <c r="N466" t="s">
        <v>2518</v>
      </c>
      <c r="O466" t="s">
        <v>2519</v>
      </c>
      <c r="P466">
        <v>68</v>
      </c>
      <c r="Q466">
        <v>0</v>
      </c>
      <c r="R466">
        <v>2</v>
      </c>
      <c r="S466">
        <v>0</v>
      </c>
      <c r="T466">
        <v>0</v>
      </c>
      <c r="U466">
        <v>14</v>
      </c>
      <c r="V466">
        <v>0</v>
      </c>
      <c r="W466">
        <v>0</v>
      </c>
      <c r="X466">
        <v>0</v>
      </c>
    </row>
    <row r="467" spans="1:24" x14ac:dyDescent="0.3">
      <c r="A467" s="160"/>
      <c r="B467" s="3" t="s">
        <v>2520</v>
      </c>
      <c r="C467" t="s">
        <v>2521</v>
      </c>
      <c r="D467">
        <v>60</v>
      </c>
      <c r="E467" t="s">
        <v>641</v>
      </c>
      <c r="F467" s="3" t="s">
        <v>2522</v>
      </c>
      <c r="G467" t="s">
        <v>2523</v>
      </c>
      <c r="H467">
        <v>354</v>
      </c>
      <c r="I467" t="s">
        <v>615</v>
      </c>
      <c r="J467" t="s">
        <v>629</v>
      </c>
      <c r="K467">
        <v>54</v>
      </c>
      <c r="L467" t="s">
        <v>617</v>
      </c>
      <c r="M467" s="3" t="s">
        <v>2205</v>
      </c>
      <c r="N467" t="s">
        <v>2518</v>
      </c>
      <c r="O467" t="s">
        <v>2519</v>
      </c>
      <c r="P467">
        <v>0</v>
      </c>
      <c r="Q467">
        <v>0</v>
      </c>
      <c r="R467">
        <v>0</v>
      </c>
      <c r="S467">
        <v>0</v>
      </c>
      <c r="T467">
        <v>0</v>
      </c>
      <c r="U467">
        <v>0</v>
      </c>
      <c r="V467">
        <v>18</v>
      </c>
      <c r="W467">
        <v>0</v>
      </c>
      <c r="X467">
        <v>0</v>
      </c>
    </row>
    <row r="468" spans="1:24" x14ac:dyDescent="0.3">
      <c r="A468" s="160"/>
      <c r="B468" s="3" t="s">
        <v>2524</v>
      </c>
      <c r="C468" t="s">
        <v>2525</v>
      </c>
      <c r="D468">
        <v>60</v>
      </c>
      <c r="E468" t="s">
        <v>641</v>
      </c>
      <c r="F468" s="3" t="s">
        <v>2526</v>
      </c>
      <c r="G468" t="s">
        <v>2527</v>
      </c>
      <c r="H468">
        <v>500</v>
      </c>
      <c r="I468" t="s">
        <v>210</v>
      </c>
      <c r="J468" t="s">
        <v>629</v>
      </c>
      <c r="K468">
        <v>45</v>
      </c>
      <c r="L468" t="s">
        <v>685</v>
      </c>
      <c r="M468" s="3" t="s">
        <v>2205</v>
      </c>
      <c r="N468" t="s">
        <v>2528</v>
      </c>
      <c r="O468" t="s">
        <v>2529</v>
      </c>
      <c r="P468">
        <v>25</v>
      </c>
      <c r="Q468">
        <v>0</v>
      </c>
      <c r="R468">
        <v>0</v>
      </c>
      <c r="S468">
        <v>1</v>
      </c>
      <c r="T468">
        <v>0</v>
      </c>
      <c r="U468">
        <v>0</v>
      </c>
      <c r="V468">
        <v>0</v>
      </c>
      <c r="W468">
        <v>0</v>
      </c>
      <c r="X468">
        <v>0</v>
      </c>
    </row>
    <row r="469" spans="1:24" x14ac:dyDescent="0.3">
      <c r="A469" s="160"/>
      <c r="B469" s="3" t="s">
        <v>2520</v>
      </c>
      <c r="C469" t="s">
        <v>2521</v>
      </c>
      <c r="D469">
        <v>60</v>
      </c>
      <c r="E469" t="s">
        <v>641</v>
      </c>
      <c r="F469" s="3" t="s">
        <v>2530</v>
      </c>
      <c r="G469" t="s">
        <v>2531</v>
      </c>
      <c r="H469">
        <v>209</v>
      </c>
      <c r="I469" t="s">
        <v>726</v>
      </c>
      <c r="J469" t="s">
        <v>616</v>
      </c>
      <c r="K469">
        <v>58</v>
      </c>
      <c r="L469" t="s">
        <v>2254</v>
      </c>
      <c r="M469" s="3" t="s">
        <v>2205</v>
      </c>
      <c r="N469" t="s">
        <v>2532</v>
      </c>
      <c r="O469" t="s">
        <v>2533</v>
      </c>
      <c r="P469">
        <v>0</v>
      </c>
      <c r="Q469">
        <v>0</v>
      </c>
      <c r="R469">
        <v>0</v>
      </c>
      <c r="S469">
        <v>0</v>
      </c>
      <c r="T469">
        <v>0</v>
      </c>
      <c r="U469">
        <v>0</v>
      </c>
      <c r="V469">
        <v>0</v>
      </c>
      <c r="W469">
        <v>0</v>
      </c>
      <c r="X469">
        <v>0</v>
      </c>
    </row>
    <row r="470" spans="1:24" x14ac:dyDescent="0.3">
      <c r="A470" s="160"/>
      <c r="B470" s="3" t="s">
        <v>2534</v>
      </c>
      <c r="C470" t="s">
        <v>2535</v>
      </c>
      <c r="D470">
        <v>72</v>
      </c>
      <c r="E470" t="s">
        <v>633</v>
      </c>
      <c r="F470" s="3" t="s">
        <v>2536</v>
      </c>
      <c r="G470" t="s">
        <v>2537</v>
      </c>
      <c r="H470">
        <v>500</v>
      </c>
      <c r="I470" t="s">
        <v>210</v>
      </c>
      <c r="J470" t="s">
        <v>629</v>
      </c>
      <c r="K470">
        <v>45</v>
      </c>
      <c r="L470" t="s">
        <v>685</v>
      </c>
      <c r="M470" s="3" t="s">
        <v>2205</v>
      </c>
      <c r="N470" t="s">
        <v>2532</v>
      </c>
      <c r="O470" t="s">
        <v>2533</v>
      </c>
      <c r="P470">
        <v>76</v>
      </c>
      <c r="Q470">
        <v>0</v>
      </c>
      <c r="R470">
        <v>4</v>
      </c>
      <c r="S470">
        <v>6</v>
      </c>
      <c r="T470">
        <v>0</v>
      </c>
      <c r="U470">
        <v>0</v>
      </c>
      <c r="V470">
        <v>0</v>
      </c>
      <c r="W470">
        <v>0</v>
      </c>
      <c r="X470">
        <v>0</v>
      </c>
    </row>
    <row r="471" spans="1:24" x14ac:dyDescent="0.3">
      <c r="A471" s="160"/>
      <c r="B471" s="3" t="s">
        <v>2538</v>
      </c>
      <c r="C471" t="s">
        <v>2539</v>
      </c>
      <c r="D471">
        <v>21</v>
      </c>
      <c r="E471" t="s">
        <v>612</v>
      </c>
      <c r="F471" s="3" t="s">
        <v>2540</v>
      </c>
      <c r="G471" t="s">
        <v>2541</v>
      </c>
      <c r="H471">
        <v>500</v>
      </c>
      <c r="I471" t="s">
        <v>210</v>
      </c>
      <c r="J471" t="s">
        <v>616</v>
      </c>
      <c r="K471">
        <v>44</v>
      </c>
      <c r="L471" t="s">
        <v>990</v>
      </c>
      <c r="M471" s="3" t="s">
        <v>2205</v>
      </c>
      <c r="N471" t="s">
        <v>2542</v>
      </c>
      <c r="O471" t="s">
        <v>2543</v>
      </c>
      <c r="P471">
        <v>92</v>
      </c>
      <c r="Q471">
        <v>0</v>
      </c>
      <c r="R471">
        <v>0</v>
      </c>
      <c r="S471">
        <v>2</v>
      </c>
      <c r="T471">
        <v>0</v>
      </c>
      <c r="U471">
        <v>0</v>
      </c>
      <c r="V471">
        <v>0</v>
      </c>
      <c r="W471">
        <v>0</v>
      </c>
      <c r="X471">
        <v>0</v>
      </c>
    </row>
    <row r="472" spans="1:24" x14ac:dyDescent="0.3">
      <c r="A472" s="160"/>
      <c r="B472" s="3" t="s">
        <v>2538</v>
      </c>
      <c r="C472" t="s">
        <v>2539</v>
      </c>
      <c r="D472">
        <v>21</v>
      </c>
      <c r="E472" t="s">
        <v>612</v>
      </c>
      <c r="F472" s="3" t="s">
        <v>2544</v>
      </c>
      <c r="G472" t="s">
        <v>2545</v>
      </c>
      <c r="H472">
        <v>354</v>
      </c>
      <c r="I472" t="s">
        <v>615</v>
      </c>
      <c r="J472" t="s">
        <v>616</v>
      </c>
      <c r="K472">
        <v>54</v>
      </c>
      <c r="L472" t="s">
        <v>617</v>
      </c>
      <c r="M472" s="3" t="s">
        <v>2205</v>
      </c>
      <c r="N472" t="s">
        <v>2542</v>
      </c>
      <c r="O472" t="s">
        <v>2543</v>
      </c>
      <c r="P472">
        <v>0</v>
      </c>
      <c r="Q472">
        <v>0</v>
      </c>
      <c r="R472">
        <v>0</v>
      </c>
      <c r="S472">
        <v>0</v>
      </c>
      <c r="T472">
        <v>0</v>
      </c>
      <c r="U472">
        <v>0</v>
      </c>
      <c r="V472">
        <v>31</v>
      </c>
      <c r="W472">
        <v>0</v>
      </c>
      <c r="X472">
        <v>0</v>
      </c>
    </row>
    <row r="473" spans="1:24" x14ac:dyDescent="0.3">
      <c r="A473" s="160"/>
      <c r="B473" s="3" t="s">
        <v>2546</v>
      </c>
      <c r="C473" t="s">
        <v>2547</v>
      </c>
      <c r="D473">
        <v>95</v>
      </c>
      <c r="E473" t="s">
        <v>626</v>
      </c>
      <c r="F473" s="3" t="s">
        <v>2548</v>
      </c>
      <c r="G473" t="s">
        <v>2549</v>
      </c>
      <c r="H473">
        <v>500</v>
      </c>
      <c r="I473" t="s">
        <v>210</v>
      </c>
      <c r="J473" t="s">
        <v>616</v>
      </c>
      <c r="K473">
        <v>45</v>
      </c>
      <c r="L473" t="s">
        <v>685</v>
      </c>
      <c r="M473" s="3" t="s">
        <v>2205</v>
      </c>
      <c r="N473" t="s">
        <v>2550</v>
      </c>
      <c r="O473" t="s">
        <v>2551</v>
      </c>
      <c r="P473">
        <v>60</v>
      </c>
      <c r="Q473">
        <v>0</v>
      </c>
      <c r="R473">
        <v>0</v>
      </c>
      <c r="S473">
        <v>0</v>
      </c>
      <c r="T473">
        <v>0</v>
      </c>
      <c r="U473">
        <v>0</v>
      </c>
      <c r="V473">
        <v>0</v>
      </c>
      <c r="W473">
        <v>0</v>
      </c>
      <c r="X473">
        <v>0</v>
      </c>
    </row>
    <row r="474" spans="1:24" x14ac:dyDescent="0.3">
      <c r="A474" s="160"/>
      <c r="B474" s="3" t="s">
        <v>117</v>
      </c>
      <c r="C474" t="s">
        <v>118</v>
      </c>
      <c r="D474">
        <v>47</v>
      </c>
      <c r="E474" t="s">
        <v>678</v>
      </c>
      <c r="F474" s="3" t="s">
        <v>2552</v>
      </c>
      <c r="G474" t="s">
        <v>2553</v>
      </c>
      <c r="H474">
        <v>354</v>
      </c>
      <c r="I474" t="s">
        <v>615</v>
      </c>
      <c r="J474" t="s">
        <v>616</v>
      </c>
      <c r="K474">
        <v>54</v>
      </c>
      <c r="L474" t="s">
        <v>617</v>
      </c>
      <c r="M474" s="3" t="s">
        <v>2205</v>
      </c>
      <c r="N474" t="s">
        <v>2554</v>
      </c>
      <c r="O474" t="s">
        <v>431</v>
      </c>
      <c r="P474">
        <v>0</v>
      </c>
      <c r="Q474">
        <v>0</v>
      </c>
      <c r="R474">
        <v>0</v>
      </c>
      <c r="S474">
        <v>0</v>
      </c>
      <c r="T474">
        <v>0</v>
      </c>
      <c r="U474">
        <v>0</v>
      </c>
      <c r="V474">
        <v>23</v>
      </c>
      <c r="W474">
        <v>0</v>
      </c>
      <c r="X474">
        <v>0</v>
      </c>
    </row>
    <row r="475" spans="1:24" x14ac:dyDescent="0.3">
      <c r="A475" s="160"/>
      <c r="B475" s="3" t="s">
        <v>117</v>
      </c>
      <c r="C475" t="s">
        <v>118</v>
      </c>
      <c r="D475">
        <v>47</v>
      </c>
      <c r="E475" t="s">
        <v>678</v>
      </c>
      <c r="F475" s="3" t="s">
        <v>2555</v>
      </c>
      <c r="G475" t="s">
        <v>2556</v>
      </c>
      <c r="H475">
        <v>209</v>
      </c>
      <c r="I475" t="s">
        <v>726</v>
      </c>
      <c r="J475" t="s">
        <v>616</v>
      </c>
      <c r="K475">
        <v>58</v>
      </c>
      <c r="L475" t="s">
        <v>2254</v>
      </c>
      <c r="M475" s="3" t="s">
        <v>2205</v>
      </c>
      <c r="N475" t="s">
        <v>2554</v>
      </c>
      <c r="O475" t="s">
        <v>431</v>
      </c>
      <c r="P475">
        <v>0</v>
      </c>
      <c r="Q475">
        <v>0</v>
      </c>
      <c r="R475">
        <v>0</v>
      </c>
      <c r="S475">
        <v>0</v>
      </c>
      <c r="T475">
        <v>0</v>
      </c>
      <c r="U475">
        <v>0</v>
      </c>
      <c r="V475">
        <v>0</v>
      </c>
      <c r="W475">
        <v>0</v>
      </c>
      <c r="X475">
        <v>0</v>
      </c>
    </row>
    <row r="476" spans="1:24" x14ac:dyDescent="0.3">
      <c r="A476" s="160"/>
      <c r="B476" s="3" t="s">
        <v>109</v>
      </c>
      <c r="C476" t="s">
        <v>110</v>
      </c>
      <c r="D476">
        <v>60</v>
      </c>
      <c r="E476" t="s">
        <v>641</v>
      </c>
      <c r="F476" s="3" t="s">
        <v>107</v>
      </c>
      <c r="G476" t="s">
        <v>108</v>
      </c>
      <c r="H476">
        <v>500</v>
      </c>
      <c r="I476" t="s">
        <v>210</v>
      </c>
      <c r="J476" t="s">
        <v>616</v>
      </c>
      <c r="K476">
        <v>45</v>
      </c>
      <c r="L476" t="s">
        <v>685</v>
      </c>
      <c r="M476" s="3" t="s">
        <v>2205</v>
      </c>
      <c r="N476" t="s">
        <v>2554</v>
      </c>
      <c r="O476" t="s">
        <v>431</v>
      </c>
      <c r="P476">
        <v>37</v>
      </c>
      <c r="Q476">
        <v>0</v>
      </c>
      <c r="R476">
        <v>0</v>
      </c>
      <c r="S476">
        <v>0</v>
      </c>
      <c r="T476">
        <v>0</v>
      </c>
      <c r="U476">
        <v>0</v>
      </c>
      <c r="V476">
        <v>0</v>
      </c>
      <c r="W476">
        <v>0</v>
      </c>
      <c r="X476">
        <v>0</v>
      </c>
    </row>
    <row r="477" spans="1:24" x14ac:dyDescent="0.3">
      <c r="A477" s="160"/>
      <c r="B477" s="3" t="s">
        <v>109</v>
      </c>
      <c r="C477" t="s">
        <v>110</v>
      </c>
      <c r="D477">
        <v>60</v>
      </c>
      <c r="E477" t="s">
        <v>641</v>
      </c>
      <c r="F477" s="3" t="s">
        <v>2557</v>
      </c>
      <c r="G477" t="s">
        <v>2558</v>
      </c>
      <c r="H477">
        <v>202</v>
      </c>
      <c r="I477" t="s">
        <v>650</v>
      </c>
      <c r="J477" t="s">
        <v>616</v>
      </c>
      <c r="K477">
        <v>8</v>
      </c>
      <c r="L477" t="s">
        <v>786</v>
      </c>
      <c r="M477" s="3" t="s">
        <v>2205</v>
      </c>
      <c r="N477" t="s">
        <v>2554</v>
      </c>
      <c r="O477" t="s">
        <v>431</v>
      </c>
      <c r="P477">
        <v>0</v>
      </c>
      <c r="Q477">
        <v>0</v>
      </c>
      <c r="R477">
        <v>0</v>
      </c>
      <c r="S477">
        <v>0</v>
      </c>
      <c r="T477">
        <v>0</v>
      </c>
      <c r="U477">
        <v>0</v>
      </c>
      <c r="V477">
        <v>0</v>
      </c>
      <c r="W477">
        <v>0</v>
      </c>
      <c r="X477">
        <v>0</v>
      </c>
    </row>
    <row r="478" spans="1:24" x14ac:dyDescent="0.3">
      <c r="A478" s="160"/>
      <c r="B478" s="3" t="s">
        <v>2246</v>
      </c>
      <c r="C478" t="s">
        <v>2247</v>
      </c>
      <c r="D478">
        <v>60</v>
      </c>
      <c r="E478" t="s">
        <v>641</v>
      </c>
      <c r="F478" s="3" t="s">
        <v>2559</v>
      </c>
      <c r="G478" t="s">
        <v>2560</v>
      </c>
      <c r="H478">
        <v>354</v>
      </c>
      <c r="I478" t="s">
        <v>615</v>
      </c>
      <c r="J478" t="s">
        <v>616</v>
      </c>
      <c r="K478">
        <v>54</v>
      </c>
      <c r="L478" t="s">
        <v>617</v>
      </c>
      <c r="M478" s="3" t="s">
        <v>2205</v>
      </c>
      <c r="N478" t="s">
        <v>2561</v>
      </c>
      <c r="O478" t="s">
        <v>2562</v>
      </c>
      <c r="P478">
        <v>0</v>
      </c>
      <c r="Q478">
        <v>0</v>
      </c>
      <c r="R478">
        <v>0</v>
      </c>
      <c r="S478">
        <v>0</v>
      </c>
      <c r="T478">
        <v>0</v>
      </c>
      <c r="U478">
        <v>0</v>
      </c>
      <c r="V478">
        <v>66</v>
      </c>
      <c r="W478">
        <v>0</v>
      </c>
      <c r="X478">
        <v>0</v>
      </c>
    </row>
    <row r="479" spans="1:24" x14ac:dyDescent="0.3">
      <c r="A479" s="160"/>
      <c r="B479" s="3" t="s">
        <v>2504</v>
      </c>
      <c r="C479" t="s">
        <v>2505</v>
      </c>
      <c r="D479">
        <v>14</v>
      </c>
      <c r="E479" t="s">
        <v>967</v>
      </c>
      <c r="F479" s="3" t="s">
        <v>2563</v>
      </c>
      <c r="G479" t="s">
        <v>2564</v>
      </c>
      <c r="H479">
        <v>500</v>
      </c>
      <c r="I479" t="s">
        <v>210</v>
      </c>
      <c r="J479" t="s">
        <v>629</v>
      </c>
      <c r="K479">
        <v>40</v>
      </c>
      <c r="L479" t="s">
        <v>623</v>
      </c>
      <c r="M479" s="3" t="s">
        <v>2205</v>
      </c>
      <c r="N479" t="s">
        <v>2561</v>
      </c>
      <c r="O479" t="s">
        <v>2562</v>
      </c>
      <c r="P479">
        <v>100</v>
      </c>
      <c r="Q479">
        <v>0</v>
      </c>
      <c r="R479">
        <v>6</v>
      </c>
      <c r="S479">
        <v>0</v>
      </c>
      <c r="T479">
        <v>0</v>
      </c>
      <c r="U479">
        <v>0</v>
      </c>
      <c r="V479">
        <v>0</v>
      </c>
      <c r="W479">
        <v>0</v>
      </c>
      <c r="X479">
        <v>0</v>
      </c>
    </row>
    <row r="480" spans="1:24" x14ac:dyDescent="0.3">
      <c r="A480" s="160"/>
      <c r="B480" s="3" t="s">
        <v>2504</v>
      </c>
      <c r="C480" t="s">
        <v>2505</v>
      </c>
      <c r="D480">
        <v>14</v>
      </c>
      <c r="E480" t="s">
        <v>967</v>
      </c>
      <c r="F480" s="3" t="s">
        <v>2565</v>
      </c>
      <c r="G480" t="s">
        <v>2566</v>
      </c>
      <c r="H480">
        <v>500</v>
      </c>
      <c r="I480" t="s">
        <v>210</v>
      </c>
      <c r="J480" t="s">
        <v>629</v>
      </c>
      <c r="K480">
        <v>40</v>
      </c>
      <c r="L480" t="s">
        <v>623</v>
      </c>
      <c r="M480" s="3" t="s">
        <v>2205</v>
      </c>
      <c r="N480" t="s">
        <v>2561</v>
      </c>
      <c r="O480" t="s">
        <v>2562</v>
      </c>
      <c r="P480">
        <v>75</v>
      </c>
      <c r="Q480">
        <v>0</v>
      </c>
      <c r="R480">
        <v>0</v>
      </c>
      <c r="S480">
        <v>0</v>
      </c>
      <c r="T480">
        <v>0</v>
      </c>
      <c r="U480">
        <v>0</v>
      </c>
      <c r="V480">
        <v>0</v>
      </c>
      <c r="W480">
        <v>0</v>
      </c>
      <c r="X480">
        <v>0</v>
      </c>
    </row>
    <row r="481" spans="1:24" x14ac:dyDescent="0.3">
      <c r="A481" s="160"/>
      <c r="B481" s="3" t="s">
        <v>105</v>
      </c>
      <c r="C481" t="s">
        <v>106</v>
      </c>
      <c r="D481">
        <v>60</v>
      </c>
      <c r="E481" t="s">
        <v>641</v>
      </c>
      <c r="F481" s="3" t="s">
        <v>2567</v>
      </c>
      <c r="G481" t="s">
        <v>2568</v>
      </c>
      <c r="H481">
        <v>500</v>
      </c>
      <c r="I481" t="s">
        <v>210</v>
      </c>
      <c r="J481" t="s">
        <v>616</v>
      </c>
      <c r="K481">
        <v>45</v>
      </c>
      <c r="L481" t="s">
        <v>685</v>
      </c>
      <c r="M481" s="3" t="s">
        <v>2205</v>
      </c>
      <c r="N481" t="s">
        <v>2561</v>
      </c>
      <c r="O481" t="s">
        <v>2562</v>
      </c>
      <c r="P481">
        <v>60</v>
      </c>
      <c r="Q481">
        <v>0</v>
      </c>
      <c r="R481">
        <v>0</v>
      </c>
      <c r="S481">
        <v>0</v>
      </c>
      <c r="T481">
        <v>0</v>
      </c>
      <c r="U481">
        <v>0</v>
      </c>
      <c r="V481">
        <v>0</v>
      </c>
      <c r="W481">
        <v>0</v>
      </c>
      <c r="X481">
        <v>0</v>
      </c>
    </row>
    <row r="482" spans="1:24" x14ac:dyDescent="0.3">
      <c r="A482" s="160"/>
      <c r="B482" s="3" t="s">
        <v>2278</v>
      </c>
      <c r="C482" t="s">
        <v>2279</v>
      </c>
      <c r="D482">
        <v>13</v>
      </c>
      <c r="E482" t="s">
        <v>699</v>
      </c>
      <c r="F482" s="3" t="s">
        <v>2569</v>
      </c>
      <c r="G482" t="s">
        <v>2570</v>
      </c>
      <c r="H482">
        <v>202</v>
      </c>
      <c r="I482" t="s">
        <v>650</v>
      </c>
      <c r="J482" t="s">
        <v>629</v>
      </c>
      <c r="K482">
        <v>8</v>
      </c>
      <c r="L482" t="s">
        <v>786</v>
      </c>
      <c r="M482" s="3" t="s">
        <v>2205</v>
      </c>
      <c r="N482" t="s">
        <v>2571</v>
      </c>
      <c r="O482" t="s">
        <v>2572</v>
      </c>
      <c r="P482">
        <v>0</v>
      </c>
      <c r="Q482">
        <v>0</v>
      </c>
      <c r="R482">
        <v>0</v>
      </c>
      <c r="S482">
        <v>0</v>
      </c>
      <c r="T482">
        <v>0</v>
      </c>
      <c r="U482">
        <v>0</v>
      </c>
      <c r="V482">
        <v>0</v>
      </c>
      <c r="W482">
        <v>0</v>
      </c>
      <c r="X482">
        <v>0</v>
      </c>
    </row>
    <row r="483" spans="1:24" x14ac:dyDescent="0.3">
      <c r="A483" s="160"/>
      <c r="B483" s="3" t="s">
        <v>2482</v>
      </c>
      <c r="C483" t="s">
        <v>2483</v>
      </c>
      <c r="D483">
        <v>61</v>
      </c>
      <c r="E483" t="s">
        <v>688</v>
      </c>
      <c r="F483" s="3" t="s">
        <v>2573</v>
      </c>
      <c r="G483" t="s">
        <v>2574</v>
      </c>
      <c r="H483">
        <v>500</v>
      </c>
      <c r="I483" t="s">
        <v>210</v>
      </c>
      <c r="J483" t="s">
        <v>629</v>
      </c>
      <c r="K483">
        <v>40</v>
      </c>
      <c r="L483" t="s">
        <v>623</v>
      </c>
      <c r="M483" s="3" t="s">
        <v>2205</v>
      </c>
      <c r="N483" t="s">
        <v>2575</v>
      </c>
      <c r="O483" t="s">
        <v>2576</v>
      </c>
      <c r="P483">
        <v>40</v>
      </c>
      <c r="Q483">
        <v>0</v>
      </c>
      <c r="R483">
        <v>0</v>
      </c>
      <c r="S483">
        <v>0</v>
      </c>
      <c r="T483">
        <v>0</v>
      </c>
      <c r="U483">
        <v>0</v>
      </c>
      <c r="V483">
        <v>0</v>
      </c>
      <c r="W483">
        <v>0</v>
      </c>
      <c r="X483">
        <v>0</v>
      </c>
    </row>
    <row r="484" spans="1:24" x14ac:dyDescent="0.3">
      <c r="A484" s="160"/>
      <c r="B484" s="3" t="s">
        <v>2488</v>
      </c>
      <c r="C484" t="s">
        <v>2489</v>
      </c>
      <c r="D484">
        <v>72</v>
      </c>
      <c r="E484" t="s">
        <v>633</v>
      </c>
      <c r="F484" s="3" t="s">
        <v>2577</v>
      </c>
      <c r="G484" t="s">
        <v>2578</v>
      </c>
      <c r="H484">
        <v>500</v>
      </c>
      <c r="I484" t="s">
        <v>210</v>
      </c>
      <c r="J484" t="s">
        <v>616</v>
      </c>
      <c r="K484">
        <v>47</v>
      </c>
      <c r="L484" t="s">
        <v>630</v>
      </c>
      <c r="M484" s="3" t="s">
        <v>2205</v>
      </c>
      <c r="N484" t="s">
        <v>2575</v>
      </c>
      <c r="O484" t="s">
        <v>2576</v>
      </c>
      <c r="P484">
        <v>33</v>
      </c>
      <c r="Q484">
        <v>0</v>
      </c>
      <c r="R484">
        <v>3</v>
      </c>
      <c r="S484">
        <v>1</v>
      </c>
      <c r="T484">
        <v>0</v>
      </c>
      <c r="U484">
        <v>0</v>
      </c>
      <c r="V484">
        <v>0</v>
      </c>
      <c r="W484">
        <v>0</v>
      </c>
      <c r="X484">
        <v>0</v>
      </c>
    </row>
    <row r="485" spans="1:24" x14ac:dyDescent="0.3">
      <c r="A485" s="160"/>
      <c r="B485" s="3" t="s">
        <v>2579</v>
      </c>
      <c r="C485" t="s">
        <v>2580</v>
      </c>
      <c r="D485">
        <v>21</v>
      </c>
      <c r="E485" t="s">
        <v>612</v>
      </c>
      <c r="F485" s="3" t="s">
        <v>2581</v>
      </c>
      <c r="G485" t="s">
        <v>2582</v>
      </c>
      <c r="H485">
        <v>500</v>
      </c>
      <c r="I485" t="s">
        <v>210</v>
      </c>
      <c r="J485" t="s">
        <v>616</v>
      </c>
      <c r="K485">
        <v>45</v>
      </c>
      <c r="L485" t="s">
        <v>685</v>
      </c>
      <c r="M485" s="3" t="s">
        <v>2205</v>
      </c>
      <c r="N485" t="s">
        <v>2583</v>
      </c>
      <c r="O485" t="s">
        <v>2584</v>
      </c>
      <c r="P485">
        <v>48</v>
      </c>
      <c r="Q485">
        <v>0</v>
      </c>
      <c r="R485">
        <v>0</v>
      </c>
      <c r="S485">
        <v>2</v>
      </c>
      <c r="T485">
        <v>0</v>
      </c>
      <c r="U485">
        <v>0</v>
      </c>
      <c r="V485">
        <v>0</v>
      </c>
      <c r="W485">
        <v>0</v>
      </c>
      <c r="X485">
        <v>0</v>
      </c>
    </row>
    <row r="486" spans="1:24" x14ac:dyDescent="0.3">
      <c r="A486" s="160"/>
      <c r="B486" s="3" t="s">
        <v>2585</v>
      </c>
      <c r="C486" t="s">
        <v>2586</v>
      </c>
      <c r="D486">
        <v>75</v>
      </c>
      <c r="E486" t="s">
        <v>2587</v>
      </c>
      <c r="F486" s="3" t="s">
        <v>2588</v>
      </c>
      <c r="G486" t="s">
        <v>2589</v>
      </c>
      <c r="H486">
        <v>500</v>
      </c>
      <c r="I486" t="s">
        <v>210</v>
      </c>
      <c r="J486" t="s">
        <v>616</v>
      </c>
      <c r="K486">
        <v>47</v>
      </c>
      <c r="L486" t="s">
        <v>630</v>
      </c>
      <c r="M486" s="3" t="s">
        <v>2205</v>
      </c>
      <c r="N486" t="s">
        <v>2590</v>
      </c>
      <c r="O486" t="s">
        <v>433</v>
      </c>
      <c r="P486">
        <v>75</v>
      </c>
      <c r="Q486">
        <v>0</v>
      </c>
      <c r="R486">
        <v>0</v>
      </c>
      <c r="S486">
        <v>5</v>
      </c>
      <c r="T486">
        <v>0</v>
      </c>
      <c r="U486">
        <v>0</v>
      </c>
      <c r="V486">
        <v>0</v>
      </c>
      <c r="W486">
        <v>0</v>
      </c>
      <c r="X486">
        <v>0</v>
      </c>
    </row>
    <row r="487" spans="1:24" x14ac:dyDescent="0.3">
      <c r="A487" s="160"/>
      <c r="B487" s="3" t="s">
        <v>2591</v>
      </c>
      <c r="C487" t="s">
        <v>2592</v>
      </c>
      <c r="D487">
        <v>72</v>
      </c>
      <c r="E487" t="s">
        <v>633</v>
      </c>
      <c r="F487" s="3" t="s">
        <v>2593</v>
      </c>
      <c r="G487" t="s">
        <v>2594</v>
      </c>
      <c r="H487">
        <v>500</v>
      </c>
      <c r="I487" t="s">
        <v>210</v>
      </c>
      <c r="J487" t="s">
        <v>616</v>
      </c>
      <c r="K487">
        <v>47</v>
      </c>
      <c r="L487" t="s">
        <v>630</v>
      </c>
      <c r="M487" s="3" t="s">
        <v>2205</v>
      </c>
      <c r="N487" t="s">
        <v>2590</v>
      </c>
      <c r="O487" t="s">
        <v>433</v>
      </c>
      <c r="P487">
        <v>72</v>
      </c>
      <c r="Q487">
        <v>0</v>
      </c>
      <c r="R487">
        <v>10</v>
      </c>
      <c r="S487">
        <v>3</v>
      </c>
      <c r="T487">
        <v>0</v>
      </c>
      <c r="U487">
        <v>0</v>
      </c>
      <c r="V487">
        <v>0</v>
      </c>
      <c r="W487">
        <v>0</v>
      </c>
      <c r="X487">
        <v>0</v>
      </c>
    </row>
    <row r="488" spans="1:24" x14ac:dyDescent="0.3">
      <c r="A488" s="160"/>
      <c r="B488" s="3" t="s">
        <v>2595</v>
      </c>
      <c r="C488" t="s">
        <v>2596</v>
      </c>
      <c r="D488">
        <v>61</v>
      </c>
      <c r="E488" t="s">
        <v>688</v>
      </c>
      <c r="F488" s="3" t="s">
        <v>2597</v>
      </c>
      <c r="G488" t="s">
        <v>2598</v>
      </c>
      <c r="H488">
        <v>500</v>
      </c>
      <c r="I488" t="s">
        <v>210</v>
      </c>
      <c r="J488" t="s">
        <v>616</v>
      </c>
      <c r="K488">
        <v>45</v>
      </c>
      <c r="L488" t="s">
        <v>685</v>
      </c>
      <c r="M488" s="3" t="s">
        <v>2205</v>
      </c>
      <c r="N488" t="s">
        <v>2590</v>
      </c>
      <c r="O488" t="s">
        <v>433</v>
      </c>
      <c r="P488">
        <v>76</v>
      </c>
      <c r="Q488">
        <v>0</v>
      </c>
      <c r="R488">
        <v>6</v>
      </c>
      <c r="S488">
        <v>2</v>
      </c>
      <c r="T488">
        <v>0</v>
      </c>
      <c r="U488">
        <v>0</v>
      </c>
      <c r="V488">
        <v>0</v>
      </c>
      <c r="W488">
        <v>0</v>
      </c>
      <c r="X488">
        <v>0</v>
      </c>
    </row>
    <row r="489" spans="1:24" x14ac:dyDescent="0.3">
      <c r="A489" s="160"/>
      <c r="B489" s="3" t="s">
        <v>117</v>
      </c>
      <c r="C489" t="s">
        <v>118</v>
      </c>
      <c r="D489">
        <v>47</v>
      </c>
      <c r="E489" t="s">
        <v>678</v>
      </c>
      <c r="F489" s="3" t="s">
        <v>115</v>
      </c>
      <c r="G489" t="s">
        <v>116</v>
      </c>
      <c r="H489">
        <v>500</v>
      </c>
      <c r="I489" t="s">
        <v>210</v>
      </c>
      <c r="J489" t="s">
        <v>616</v>
      </c>
      <c r="K489">
        <v>45</v>
      </c>
      <c r="L489" t="s">
        <v>685</v>
      </c>
      <c r="M489" s="3" t="s">
        <v>2205</v>
      </c>
      <c r="N489" t="s">
        <v>2590</v>
      </c>
      <c r="O489" t="s">
        <v>433</v>
      </c>
      <c r="P489">
        <v>137</v>
      </c>
      <c r="Q489">
        <v>0</v>
      </c>
      <c r="R489">
        <v>0</v>
      </c>
      <c r="S489">
        <v>2</v>
      </c>
      <c r="T489">
        <v>0</v>
      </c>
      <c r="U489">
        <v>0</v>
      </c>
      <c r="V489">
        <v>0</v>
      </c>
      <c r="W489">
        <v>0</v>
      </c>
      <c r="X489">
        <v>0</v>
      </c>
    </row>
    <row r="490" spans="1:24" x14ac:dyDescent="0.3">
      <c r="A490" s="160"/>
      <c r="B490" s="3" t="s">
        <v>117</v>
      </c>
      <c r="C490" t="s">
        <v>118</v>
      </c>
      <c r="D490">
        <v>47</v>
      </c>
      <c r="E490" t="s">
        <v>678</v>
      </c>
      <c r="F490" s="3" t="s">
        <v>2599</v>
      </c>
      <c r="G490" t="s">
        <v>2600</v>
      </c>
      <c r="H490">
        <v>500</v>
      </c>
      <c r="I490" t="s">
        <v>210</v>
      </c>
      <c r="J490" t="s">
        <v>616</v>
      </c>
      <c r="K490">
        <v>45</v>
      </c>
      <c r="L490" t="s">
        <v>685</v>
      </c>
      <c r="M490" s="3" t="s">
        <v>2205</v>
      </c>
      <c r="N490" t="s">
        <v>2590</v>
      </c>
      <c r="O490" t="s">
        <v>433</v>
      </c>
      <c r="P490">
        <v>80</v>
      </c>
      <c r="Q490">
        <v>0</v>
      </c>
      <c r="R490">
        <v>0</v>
      </c>
      <c r="S490">
        <v>3</v>
      </c>
      <c r="T490">
        <v>0</v>
      </c>
      <c r="U490">
        <v>0</v>
      </c>
      <c r="V490">
        <v>0</v>
      </c>
      <c r="W490">
        <v>0</v>
      </c>
      <c r="X490">
        <v>0</v>
      </c>
    </row>
    <row r="491" spans="1:24" x14ac:dyDescent="0.3">
      <c r="A491" s="160"/>
      <c r="B491" s="3" t="s">
        <v>117</v>
      </c>
      <c r="C491" t="s">
        <v>118</v>
      </c>
      <c r="D491">
        <v>47</v>
      </c>
      <c r="E491" t="s">
        <v>678</v>
      </c>
      <c r="F491" s="3" t="s">
        <v>2601</v>
      </c>
      <c r="G491" t="s">
        <v>2602</v>
      </c>
      <c r="H491">
        <v>202</v>
      </c>
      <c r="I491" t="s">
        <v>650</v>
      </c>
      <c r="J491" t="s">
        <v>616</v>
      </c>
      <c r="K491">
        <v>8</v>
      </c>
      <c r="L491" t="s">
        <v>786</v>
      </c>
      <c r="M491" s="3" t="s">
        <v>2205</v>
      </c>
      <c r="N491" t="s">
        <v>2590</v>
      </c>
      <c r="O491" t="s">
        <v>433</v>
      </c>
      <c r="P491">
        <v>0</v>
      </c>
      <c r="Q491">
        <v>0</v>
      </c>
      <c r="R491">
        <v>0</v>
      </c>
      <c r="S491">
        <v>0</v>
      </c>
      <c r="T491">
        <v>0</v>
      </c>
      <c r="U491">
        <v>0</v>
      </c>
      <c r="V491">
        <v>0</v>
      </c>
      <c r="W491">
        <v>0</v>
      </c>
      <c r="X491">
        <v>0</v>
      </c>
    </row>
    <row r="492" spans="1:24" x14ac:dyDescent="0.3">
      <c r="A492" s="160"/>
      <c r="B492" s="3" t="s">
        <v>2603</v>
      </c>
      <c r="C492" t="s">
        <v>2604</v>
      </c>
      <c r="D492">
        <v>17</v>
      </c>
      <c r="E492" t="s">
        <v>712</v>
      </c>
      <c r="F492" s="3" t="s">
        <v>2605</v>
      </c>
      <c r="G492" t="s">
        <v>2606</v>
      </c>
      <c r="H492">
        <v>354</v>
      </c>
      <c r="I492" t="s">
        <v>615</v>
      </c>
      <c r="J492" t="s">
        <v>616</v>
      </c>
      <c r="K492">
        <v>54</v>
      </c>
      <c r="L492" t="s">
        <v>617</v>
      </c>
      <c r="M492" s="3" t="s">
        <v>2205</v>
      </c>
      <c r="N492" t="s">
        <v>2590</v>
      </c>
      <c r="O492" t="s">
        <v>433</v>
      </c>
      <c r="P492">
        <v>0</v>
      </c>
      <c r="Q492">
        <v>0</v>
      </c>
      <c r="R492">
        <v>0</v>
      </c>
      <c r="S492">
        <v>0</v>
      </c>
      <c r="T492">
        <v>0</v>
      </c>
      <c r="U492">
        <v>0</v>
      </c>
      <c r="V492">
        <v>102</v>
      </c>
      <c r="W492">
        <v>10</v>
      </c>
      <c r="X492">
        <v>0</v>
      </c>
    </row>
    <row r="493" spans="1:24" x14ac:dyDescent="0.3">
      <c r="A493" s="160"/>
      <c r="B493" s="3" t="s">
        <v>2603</v>
      </c>
      <c r="C493" t="s">
        <v>2604</v>
      </c>
      <c r="D493">
        <v>17</v>
      </c>
      <c r="E493" t="s">
        <v>712</v>
      </c>
      <c r="F493" s="3" t="s">
        <v>2607</v>
      </c>
      <c r="G493" t="s">
        <v>2608</v>
      </c>
      <c r="H493">
        <v>500</v>
      </c>
      <c r="I493" t="s">
        <v>210</v>
      </c>
      <c r="J493" t="s">
        <v>616</v>
      </c>
      <c r="K493">
        <v>45</v>
      </c>
      <c r="L493" t="s">
        <v>685</v>
      </c>
      <c r="M493" s="3" t="s">
        <v>2205</v>
      </c>
      <c r="N493" t="s">
        <v>2590</v>
      </c>
      <c r="O493" t="s">
        <v>433</v>
      </c>
      <c r="P493">
        <v>60</v>
      </c>
      <c r="Q493">
        <v>0</v>
      </c>
      <c r="R493">
        <v>16</v>
      </c>
      <c r="S493">
        <v>0</v>
      </c>
      <c r="T493">
        <v>0</v>
      </c>
      <c r="U493">
        <v>0</v>
      </c>
      <c r="V493">
        <v>0</v>
      </c>
      <c r="W493">
        <v>0</v>
      </c>
      <c r="X493">
        <v>0</v>
      </c>
    </row>
    <row r="494" spans="1:24" x14ac:dyDescent="0.3">
      <c r="A494" s="160"/>
      <c r="B494" s="3" t="s">
        <v>2609</v>
      </c>
      <c r="C494" t="s">
        <v>2610</v>
      </c>
      <c r="D494">
        <v>60</v>
      </c>
      <c r="E494" t="s">
        <v>641</v>
      </c>
      <c r="F494" s="3" t="s">
        <v>2611</v>
      </c>
      <c r="G494" t="s">
        <v>2612</v>
      </c>
      <c r="H494">
        <v>354</v>
      </c>
      <c r="I494" t="s">
        <v>615</v>
      </c>
      <c r="J494" t="s">
        <v>616</v>
      </c>
      <c r="K494">
        <v>54</v>
      </c>
      <c r="L494" t="s">
        <v>617</v>
      </c>
      <c r="M494" s="3" t="s">
        <v>2205</v>
      </c>
      <c r="N494" t="s">
        <v>2590</v>
      </c>
      <c r="O494" t="s">
        <v>433</v>
      </c>
      <c r="P494">
        <v>0</v>
      </c>
      <c r="Q494">
        <v>0</v>
      </c>
      <c r="R494">
        <v>0</v>
      </c>
      <c r="S494">
        <v>0</v>
      </c>
      <c r="T494">
        <v>0</v>
      </c>
      <c r="U494">
        <v>0</v>
      </c>
      <c r="V494">
        <v>21</v>
      </c>
      <c r="W494">
        <v>0</v>
      </c>
      <c r="X494">
        <v>0</v>
      </c>
    </row>
    <row r="495" spans="1:24" x14ac:dyDescent="0.3">
      <c r="A495" s="160"/>
      <c r="B495" s="3" t="s">
        <v>2089</v>
      </c>
      <c r="C495" t="s">
        <v>2090</v>
      </c>
      <c r="D495">
        <v>60</v>
      </c>
      <c r="E495" t="s">
        <v>641</v>
      </c>
      <c r="F495" s="3" t="s">
        <v>2613</v>
      </c>
      <c r="G495" t="s">
        <v>2614</v>
      </c>
      <c r="H495">
        <v>500</v>
      </c>
      <c r="I495" t="s">
        <v>210</v>
      </c>
      <c r="J495" t="s">
        <v>616</v>
      </c>
      <c r="K495">
        <v>45</v>
      </c>
      <c r="L495" t="s">
        <v>685</v>
      </c>
      <c r="M495" s="3" t="s">
        <v>2205</v>
      </c>
      <c r="N495" t="s">
        <v>2590</v>
      </c>
      <c r="O495" t="s">
        <v>433</v>
      </c>
      <c r="P495">
        <v>92</v>
      </c>
      <c r="Q495">
        <v>0</v>
      </c>
      <c r="R495">
        <v>0</v>
      </c>
      <c r="S495">
        <v>3</v>
      </c>
      <c r="T495">
        <v>0</v>
      </c>
      <c r="U495">
        <v>0</v>
      </c>
      <c r="V495">
        <v>0</v>
      </c>
      <c r="W495">
        <v>0</v>
      </c>
      <c r="X495">
        <v>0</v>
      </c>
    </row>
    <row r="496" spans="1:24" x14ac:dyDescent="0.3">
      <c r="A496" s="160"/>
      <c r="B496" s="3" t="s">
        <v>2615</v>
      </c>
      <c r="C496" t="s">
        <v>2616</v>
      </c>
      <c r="D496">
        <v>60</v>
      </c>
      <c r="E496" t="s">
        <v>641</v>
      </c>
      <c r="F496" s="3" t="s">
        <v>2617</v>
      </c>
      <c r="G496" t="s">
        <v>2618</v>
      </c>
      <c r="H496">
        <v>500</v>
      </c>
      <c r="I496" t="s">
        <v>210</v>
      </c>
      <c r="J496" t="s">
        <v>616</v>
      </c>
      <c r="K496">
        <v>45</v>
      </c>
      <c r="L496" t="s">
        <v>685</v>
      </c>
      <c r="M496" s="3" t="s">
        <v>2205</v>
      </c>
      <c r="N496" t="s">
        <v>2590</v>
      </c>
      <c r="O496" t="s">
        <v>433</v>
      </c>
      <c r="P496">
        <v>70</v>
      </c>
      <c r="Q496">
        <v>0</v>
      </c>
      <c r="R496">
        <v>0</v>
      </c>
      <c r="S496">
        <v>0</v>
      </c>
      <c r="T496">
        <v>0</v>
      </c>
      <c r="U496">
        <v>0</v>
      </c>
      <c r="V496">
        <v>0</v>
      </c>
      <c r="W496">
        <v>0</v>
      </c>
      <c r="X496">
        <v>0</v>
      </c>
    </row>
    <row r="497" spans="1:24" x14ac:dyDescent="0.3">
      <c r="A497" s="160"/>
      <c r="B497" s="3" t="s">
        <v>2615</v>
      </c>
      <c r="C497" t="s">
        <v>2616</v>
      </c>
      <c r="D497">
        <v>60</v>
      </c>
      <c r="E497" t="s">
        <v>641</v>
      </c>
      <c r="F497" s="3" t="s">
        <v>2619</v>
      </c>
      <c r="G497" t="s">
        <v>2620</v>
      </c>
      <c r="H497">
        <v>202</v>
      </c>
      <c r="I497" t="s">
        <v>650</v>
      </c>
      <c r="J497" t="s">
        <v>616</v>
      </c>
      <c r="K497">
        <v>1</v>
      </c>
      <c r="L497" t="s">
        <v>651</v>
      </c>
      <c r="M497" s="3" t="s">
        <v>2205</v>
      </c>
      <c r="N497" t="s">
        <v>2590</v>
      </c>
      <c r="O497" t="s">
        <v>433</v>
      </c>
      <c r="P497">
        <v>0</v>
      </c>
      <c r="Q497">
        <v>0</v>
      </c>
      <c r="R497">
        <v>0</v>
      </c>
      <c r="S497">
        <v>0</v>
      </c>
      <c r="T497">
        <v>0</v>
      </c>
      <c r="U497">
        <v>0</v>
      </c>
      <c r="V497">
        <v>0</v>
      </c>
      <c r="W497">
        <v>0</v>
      </c>
      <c r="X497">
        <v>0</v>
      </c>
    </row>
    <row r="498" spans="1:24" x14ac:dyDescent="0.3">
      <c r="A498" s="160"/>
      <c r="B498" s="3" t="s">
        <v>2621</v>
      </c>
      <c r="C498" t="s">
        <v>210</v>
      </c>
      <c r="D498">
        <v>21</v>
      </c>
      <c r="E498" t="s">
        <v>612</v>
      </c>
      <c r="F498" s="3" t="s">
        <v>2622</v>
      </c>
      <c r="G498" t="s">
        <v>2623</v>
      </c>
      <c r="H498">
        <v>500</v>
      </c>
      <c r="I498" t="s">
        <v>210</v>
      </c>
      <c r="J498" t="s">
        <v>616</v>
      </c>
      <c r="K498">
        <v>45</v>
      </c>
      <c r="L498" t="s">
        <v>685</v>
      </c>
      <c r="M498" s="3" t="s">
        <v>2624</v>
      </c>
      <c r="N498" t="s">
        <v>2625</v>
      </c>
      <c r="O498" t="s">
        <v>2626</v>
      </c>
      <c r="P498">
        <v>76</v>
      </c>
      <c r="Q498">
        <v>0</v>
      </c>
      <c r="R498">
        <v>6</v>
      </c>
      <c r="S498">
        <v>4</v>
      </c>
      <c r="T498">
        <v>0</v>
      </c>
      <c r="U498">
        <v>0</v>
      </c>
      <c r="V498">
        <v>0</v>
      </c>
      <c r="W498">
        <v>0</v>
      </c>
      <c r="X498">
        <v>0</v>
      </c>
    </row>
    <row r="499" spans="1:24" x14ac:dyDescent="0.3">
      <c r="A499" s="160"/>
      <c r="B499" s="3" t="s">
        <v>686</v>
      </c>
      <c r="C499" t="s">
        <v>687</v>
      </c>
      <c r="D499">
        <v>61</v>
      </c>
      <c r="E499" t="s">
        <v>688</v>
      </c>
      <c r="F499" s="3" t="s">
        <v>2627</v>
      </c>
      <c r="G499" t="s">
        <v>2628</v>
      </c>
      <c r="H499">
        <v>354</v>
      </c>
      <c r="I499" t="s">
        <v>615</v>
      </c>
      <c r="J499" t="s">
        <v>616</v>
      </c>
      <c r="K499">
        <v>54</v>
      </c>
      <c r="L499" t="s">
        <v>617</v>
      </c>
      <c r="M499" s="3" t="s">
        <v>2624</v>
      </c>
      <c r="N499" t="s">
        <v>2629</v>
      </c>
      <c r="O499" t="s">
        <v>2630</v>
      </c>
      <c r="P499">
        <v>0</v>
      </c>
      <c r="Q499">
        <v>0</v>
      </c>
      <c r="R499">
        <v>0</v>
      </c>
      <c r="S499">
        <v>0</v>
      </c>
      <c r="T499">
        <v>0</v>
      </c>
      <c r="U499">
        <v>0</v>
      </c>
      <c r="V499">
        <v>16</v>
      </c>
      <c r="W499">
        <v>0</v>
      </c>
      <c r="X499">
        <v>0</v>
      </c>
    </row>
    <row r="500" spans="1:24" x14ac:dyDescent="0.3">
      <c r="A500" s="160"/>
      <c r="B500" s="3" t="s">
        <v>1705</v>
      </c>
      <c r="C500" t="s">
        <v>1706</v>
      </c>
      <c r="D500">
        <v>63</v>
      </c>
      <c r="E500" t="s">
        <v>1305</v>
      </c>
      <c r="F500" s="3" t="s">
        <v>2631</v>
      </c>
      <c r="G500" t="s">
        <v>2632</v>
      </c>
      <c r="H500">
        <v>500</v>
      </c>
      <c r="I500" t="s">
        <v>210</v>
      </c>
      <c r="J500" t="s">
        <v>616</v>
      </c>
      <c r="K500">
        <v>45</v>
      </c>
      <c r="L500" t="s">
        <v>685</v>
      </c>
      <c r="M500" s="3" t="s">
        <v>2624</v>
      </c>
      <c r="N500" t="s">
        <v>2629</v>
      </c>
      <c r="O500" t="s">
        <v>2630</v>
      </c>
      <c r="P500">
        <v>60</v>
      </c>
      <c r="Q500">
        <v>0</v>
      </c>
      <c r="R500">
        <v>0</v>
      </c>
      <c r="S500">
        <v>0</v>
      </c>
      <c r="T500">
        <v>0</v>
      </c>
      <c r="U500">
        <v>0</v>
      </c>
      <c r="V500">
        <v>0</v>
      </c>
      <c r="W500">
        <v>0</v>
      </c>
      <c r="X500">
        <v>0</v>
      </c>
    </row>
    <row r="501" spans="1:24" x14ac:dyDescent="0.3">
      <c r="A501" s="160"/>
      <c r="B501" s="3" t="s">
        <v>252</v>
      </c>
      <c r="C501" t="s">
        <v>253</v>
      </c>
      <c r="D501">
        <v>60</v>
      </c>
      <c r="E501" t="s">
        <v>641</v>
      </c>
      <c r="F501" s="3" t="s">
        <v>2633</v>
      </c>
      <c r="G501" t="s">
        <v>2634</v>
      </c>
      <c r="H501">
        <v>500</v>
      </c>
      <c r="I501" t="s">
        <v>210</v>
      </c>
      <c r="J501" t="s">
        <v>616</v>
      </c>
      <c r="K501">
        <v>45</v>
      </c>
      <c r="L501" t="s">
        <v>685</v>
      </c>
      <c r="M501" s="3" t="s">
        <v>2624</v>
      </c>
      <c r="N501" t="s">
        <v>2635</v>
      </c>
      <c r="O501" t="s">
        <v>2636</v>
      </c>
      <c r="P501">
        <v>75</v>
      </c>
      <c r="Q501">
        <v>0</v>
      </c>
      <c r="R501">
        <v>0</v>
      </c>
      <c r="S501">
        <v>0</v>
      </c>
      <c r="T501">
        <v>0</v>
      </c>
      <c r="U501">
        <v>0</v>
      </c>
      <c r="V501">
        <v>0</v>
      </c>
      <c r="W501">
        <v>0</v>
      </c>
      <c r="X501">
        <v>0</v>
      </c>
    </row>
    <row r="502" spans="1:24" x14ac:dyDescent="0.3">
      <c r="A502" s="160"/>
      <c r="B502" s="3" t="s">
        <v>2637</v>
      </c>
      <c r="C502" t="s">
        <v>2638</v>
      </c>
      <c r="D502">
        <v>17</v>
      </c>
      <c r="E502" t="s">
        <v>712</v>
      </c>
      <c r="F502" s="3" t="s">
        <v>2639</v>
      </c>
      <c r="G502" t="s">
        <v>2640</v>
      </c>
      <c r="H502">
        <v>500</v>
      </c>
      <c r="I502" t="s">
        <v>210</v>
      </c>
      <c r="J502" t="s">
        <v>616</v>
      </c>
      <c r="K502">
        <v>45</v>
      </c>
      <c r="L502" t="s">
        <v>685</v>
      </c>
      <c r="M502" s="3" t="s">
        <v>2624</v>
      </c>
      <c r="N502" t="s">
        <v>2641</v>
      </c>
      <c r="O502" t="s">
        <v>2642</v>
      </c>
      <c r="P502">
        <v>58</v>
      </c>
      <c r="Q502">
        <v>0</v>
      </c>
      <c r="R502">
        <v>0</v>
      </c>
      <c r="S502">
        <v>0</v>
      </c>
      <c r="T502">
        <v>0</v>
      </c>
      <c r="U502">
        <v>0</v>
      </c>
      <c r="V502">
        <v>0</v>
      </c>
      <c r="W502">
        <v>0</v>
      </c>
      <c r="X502">
        <v>0</v>
      </c>
    </row>
    <row r="503" spans="1:24" x14ac:dyDescent="0.3">
      <c r="A503" s="160"/>
      <c r="B503" s="3" t="s">
        <v>2637</v>
      </c>
      <c r="C503" t="s">
        <v>2638</v>
      </c>
      <c r="D503">
        <v>17</v>
      </c>
      <c r="E503" t="s">
        <v>712</v>
      </c>
      <c r="F503" s="3" t="s">
        <v>2643</v>
      </c>
      <c r="G503" t="s">
        <v>2644</v>
      </c>
      <c r="H503">
        <v>202</v>
      </c>
      <c r="I503" t="s">
        <v>650</v>
      </c>
      <c r="J503" t="s">
        <v>616</v>
      </c>
      <c r="K503">
        <v>8</v>
      </c>
      <c r="L503" t="s">
        <v>786</v>
      </c>
      <c r="M503" s="3" t="s">
        <v>2624</v>
      </c>
      <c r="N503" t="s">
        <v>2641</v>
      </c>
      <c r="O503" t="s">
        <v>2642</v>
      </c>
      <c r="P503">
        <v>0</v>
      </c>
      <c r="Q503">
        <v>0</v>
      </c>
      <c r="R503">
        <v>0</v>
      </c>
      <c r="S503">
        <v>0</v>
      </c>
      <c r="T503">
        <v>0</v>
      </c>
      <c r="U503">
        <v>0</v>
      </c>
      <c r="V503">
        <v>0</v>
      </c>
      <c r="W503">
        <v>0</v>
      </c>
      <c r="X503">
        <v>0</v>
      </c>
    </row>
    <row r="504" spans="1:24" x14ac:dyDescent="0.3">
      <c r="A504" s="160"/>
      <c r="B504" s="3" t="s">
        <v>2645</v>
      </c>
      <c r="C504" t="s">
        <v>2646</v>
      </c>
      <c r="D504">
        <v>60</v>
      </c>
      <c r="E504" t="s">
        <v>641</v>
      </c>
      <c r="F504" s="3" t="s">
        <v>2647</v>
      </c>
      <c r="G504" t="s">
        <v>2648</v>
      </c>
      <c r="H504">
        <v>354</v>
      </c>
      <c r="I504" t="s">
        <v>615</v>
      </c>
      <c r="J504" t="s">
        <v>616</v>
      </c>
      <c r="K504">
        <v>54</v>
      </c>
      <c r="L504" t="s">
        <v>617</v>
      </c>
      <c r="M504" s="3" t="s">
        <v>2624</v>
      </c>
      <c r="N504" t="s">
        <v>2641</v>
      </c>
      <c r="O504" t="s">
        <v>2642</v>
      </c>
      <c r="P504">
        <v>0</v>
      </c>
      <c r="Q504">
        <v>0</v>
      </c>
      <c r="R504">
        <v>0</v>
      </c>
      <c r="S504">
        <v>0</v>
      </c>
      <c r="T504">
        <v>0</v>
      </c>
      <c r="U504">
        <v>0</v>
      </c>
      <c r="V504">
        <v>47</v>
      </c>
      <c r="W504">
        <v>20</v>
      </c>
      <c r="X504">
        <v>0</v>
      </c>
    </row>
    <row r="505" spans="1:24" x14ac:dyDescent="0.3">
      <c r="A505" s="160"/>
      <c r="B505" s="3" t="s">
        <v>2649</v>
      </c>
      <c r="C505" t="s">
        <v>2650</v>
      </c>
      <c r="D505">
        <v>17</v>
      </c>
      <c r="E505" t="s">
        <v>712</v>
      </c>
      <c r="F505" s="3" t="s">
        <v>2651</v>
      </c>
      <c r="G505" t="s">
        <v>2652</v>
      </c>
      <c r="H505">
        <v>202</v>
      </c>
      <c r="I505" t="s">
        <v>650</v>
      </c>
      <c r="J505" t="s">
        <v>616</v>
      </c>
      <c r="K505">
        <v>8</v>
      </c>
      <c r="L505" t="s">
        <v>786</v>
      </c>
      <c r="M505" s="3" t="s">
        <v>2624</v>
      </c>
      <c r="N505" t="s">
        <v>2653</v>
      </c>
      <c r="O505" t="s">
        <v>2654</v>
      </c>
      <c r="P505">
        <v>0</v>
      </c>
      <c r="Q505">
        <v>0</v>
      </c>
      <c r="R505">
        <v>0</v>
      </c>
      <c r="S505">
        <v>0</v>
      </c>
      <c r="T505">
        <v>0</v>
      </c>
      <c r="U505">
        <v>0</v>
      </c>
      <c r="V505">
        <v>0</v>
      </c>
      <c r="W505">
        <v>0</v>
      </c>
      <c r="X505">
        <v>0</v>
      </c>
    </row>
    <row r="506" spans="1:24" x14ac:dyDescent="0.3">
      <c r="A506" s="160"/>
      <c r="B506" s="3" t="s">
        <v>2655</v>
      </c>
      <c r="C506" t="s">
        <v>2656</v>
      </c>
      <c r="D506">
        <v>13</v>
      </c>
      <c r="E506" t="s">
        <v>699</v>
      </c>
      <c r="F506" s="3" t="s">
        <v>2657</v>
      </c>
      <c r="G506" t="s">
        <v>2658</v>
      </c>
      <c r="H506">
        <v>354</v>
      </c>
      <c r="I506" t="s">
        <v>615</v>
      </c>
      <c r="J506" t="s">
        <v>629</v>
      </c>
      <c r="K506">
        <v>54</v>
      </c>
      <c r="L506" t="s">
        <v>617</v>
      </c>
      <c r="M506" s="3" t="s">
        <v>2624</v>
      </c>
      <c r="N506" t="s">
        <v>2659</v>
      </c>
      <c r="O506" t="s">
        <v>2660</v>
      </c>
      <c r="P506">
        <v>0</v>
      </c>
      <c r="Q506">
        <v>0</v>
      </c>
      <c r="R506">
        <v>0</v>
      </c>
      <c r="S506">
        <v>0</v>
      </c>
      <c r="T506">
        <v>0</v>
      </c>
      <c r="U506">
        <v>0</v>
      </c>
      <c r="V506">
        <v>25</v>
      </c>
      <c r="W506">
        <v>0</v>
      </c>
      <c r="X506">
        <v>0</v>
      </c>
    </row>
    <row r="507" spans="1:24" x14ac:dyDescent="0.3">
      <c r="A507" s="160"/>
      <c r="B507" s="3" t="s">
        <v>2655</v>
      </c>
      <c r="C507" t="s">
        <v>2656</v>
      </c>
      <c r="D507">
        <v>13</v>
      </c>
      <c r="E507" t="s">
        <v>699</v>
      </c>
      <c r="F507" s="3" t="s">
        <v>2661</v>
      </c>
      <c r="G507" t="s">
        <v>2662</v>
      </c>
      <c r="H507">
        <v>500</v>
      </c>
      <c r="I507" t="s">
        <v>210</v>
      </c>
      <c r="J507" t="s">
        <v>629</v>
      </c>
      <c r="K507">
        <v>40</v>
      </c>
      <c r="L507" t="s">
        <v>623</v>
      </c>
      <c r="M507" s="3" t="s">
        <v>2624</v>
      </c>
      <c r="N507" t="s">
        <v>2659</v>
      </c>
      <c r="O507" t="s">
        <v>2660</v>
      </c>
      <c r="P507">
        <v>84</v>
      </c>
      <c r="Q507">
        <v>0</v>
      </c>
      <c r="R507">
        <v>0</v>
      </c>
      <c r="S507">
        <v>0</v>
      </c>
      <c r="T507">
        <v>0</v>
      </c>
      <c r="U507">
        <v>0</v>
      </c>
      <c r="V507">
        <v>0</v>
      </c>
      <c r="W507">
        <v>0</v>
      </c>
      <c r="X507">
        <v>0</v>
      </c>
    </row>
    <row r="508" spans="1:24" x14ac:dyDescent="0.3">
      <c r="A508" s="160"/>
      <c r="B508" s="3" t="s">
        <v>2655</v>
      </c>
      <c r="C508" t="s">
        <v>2656</v>
      </c>
      <c r="D508">
        <v>13</v>
      </c>
      <c r="E508" t="s">
        <v>699</v>
      </c>
      <c r="F508" s="3" t="s">
        <v>2663</v>
      </c>
      <c r="G508" t="s">
        <v>2664</v>
      </c>
      <c r="H508">
        <v>500</v>
      </c>
      <c r="I508" t="s">
        <v>210</v>
      </c>
      <c r="J508" t="s">
        <v>629</v>
      </c>
      <c r="K508">
        <v>40</v>
      </c>
      <c r="L508" t="s">
        <v>623</v>
      </c>
      <c r="M508" s="3" t="s">
        <v>2624</v>
      </c>
      <c r="N508" t="s">
        <v>2659</v>
      </c>
      <c r="O508" t="s">
        <v>2660</v>
      </c>
      <c r="P508">
        <v>80</v>
      </c>
      <c r="Q508">
        <v>0</v>
      </c>
      <c r="R508">
        <v>0</v>
      </c>
      <c r="S508">
        <v>15</v>
      </c>
      <c r="T508">
        <v>0</v>
      </c>
      <c r="U508">
        <v>0</v>
      </c>
      <c r="V508">
        <v>0</v>
      </c>
      <c r="W508">
        <v>0</v>
      </c>
      <c r="X508">
        <v>0</v>
      </c>
    </row>
    <row r="509" spans="1:24" x14ac:dyDescent="0.3">
      <c r="A509" s="160"/>
      <c r="B509" s="3" t="s">
        <v>2665</v>
      </c>
      <c r="C509" t="s">
        <v>175</v>
      </c>
      <c r="D509">
        <v>22</v>
      </c>
      <c r="E509" t="s">
        <v>1856</v>
      </c>
      <c r="F509" s="3" t="s">
        <v>2666</v>
      </c>
      <c r="G509" t="s">
        <v>2667</v>
      </c>
      <c r="H509">
        <v>500</v>
      </c>
      <c r="I509" t="s">
        <v>210</v>
      </c>
      <c r="J509" t="s">
        <v>616</v>
      </c>
      <c r="K509">
        <v>41</v>
      </c>
      <c r="L509" t="s">
        <v>660</v>
      </c>
      <c r="M509" s="3" t="s">
        <v>2624</v>
      </c>
      <c r="N509" t="s">
        <v>2668</v>
      </c>
      <c r="O509" t="s">
        <v>2669</v>
      </c>
      <c r="P509">
        <v>99</v>
      </c>
      <c r="Q509">
        <v>0</v>
      </c>
      <c r="R509">
        <v>5</v>
      </c>
      <c r="S509">
        <v>2</v>
      </c>
      <c r="T509">
        <v>0</v>
      </c>
      <c r="U509">
        <v>0</v>
      </c>
      <c r="V509">
        <v>0</v>
      </c>
      <c r="W509">
        <v>0</v>
      </c>
      <c r="X509">
        <v>0</v>
      </c>
    </row>
    <row r="510" spans="1:24" x14ac:dyDescent="0.3">
      <c r="A510" s="160"/>
      <c r="B510" s="3" t="s">
        <v>2670</v>
      </c>
      <c r="C510" t="s">
        <v>2671</v>
      </c>
      <c r="D510">
        <v>17</v>
      </c>
      <c r="E510" t="s">
        <v>712</v>
      </c>
      <c r="F510" s="3" t="s">
        <v>2672</v>
      </c>
      <c r="G510" t="s">
        <v>2673</v>
      </c>
      <c r="H510">
        <v>202</v>
      </c>
      <c r="I510" t="s">
        <v>650</v>
      </c>
      <c r="J510" t="s">
        <v>616</v>
      </c>
      <c r="K510">
        <v>8</v>
      </c>
      <c r="L510" t="s">
        <v>786</v>
      </c>
      <c r="M510" s="3" t="s">
        <v>2624</v>
      </c>
      <c r="N510" t="s">
        <v>2668</v>
      </c>
      <c r="O510" t="s">
        <v>2669</v>
      </c>
      <c r="P510">
        <v>0</v>
      </c>
      <c r="Q510">
        <v>0</v>
      </c>
      <c r="R510">
        <v>0</v>
      </c>
      <c r="S510">
        <v>0</v>
      </c>
      <c r="T510">
        <v>0</v>
      </c>
      <c r="U510">
        <v>0</v>
      </c>
      <c r="V510">
        <v>0</v>
      </c>
      <c r="W510">
        <v>0</v>
      </c>
      <c r="X510">
        <v>0</v>
      </c>
    </row>
    <row r="511" spans="1:24" x14ac:dyDescent="0.3">
      <c r="A511" s="160"/>
      <c r="B511" s="3" t="s">
        <v>2674</v>
      </c>
      <c r="C511" t="s">
        <v>2675</v>
      </c>
      <c r="D511">
        <v>13</v>
      </c>
      <c r="E511" t="s">
        <v>699</v>
      </c>
      <c r="F511" s="3" t="s">
        <v>2676</v>
      </c>
      <c r="G511" t="s">
        <v>2677</v>
      </c>
      <c r="H511">
        <v>500</v>
      </c>
      <c r="I511" t="s">
        <v>210</v>
      </c>
      <c r="J511" t="s">
        <v>629</v>
      </c>
      <c r="K511">
        <v>40</v>
      </c>
      <c r="L511" t="s">
        <v>623</v>
      </c>
      <c r="M511" s="3" t="s">
        <v>2624</v>
      </c>
      <c r="N511" t="s">
        <v>2678</v>
      </c>
      <c r="O511" t="s">
        <v>2679</v>
      </c>
      <c r="P511">
        <v>56</v>
      </c>
      <c r="Q511">
        <v>0</v>
      </c>
      <c r="R511">
        <v>0</v>
      </c>
      <c r="S511">
        <v>0</v>
      </c>
      <c r="T511">
        <v>0</v>
      </c>
      <c r="U511">
        <v>0</v>
      </c>
      <c r="V511">
        <v>0</v>
      </c>
      <c r="W511">
        <v>0</v>
      </c>
      <c r="X511">
        <v>0</v>
      </c>
    </row>
    <row r="512" spans="1:24" x14ac:dyDescent="0.3">
      <c r="A512" s="160"/>
      <c r="B512" s="3" t="s">
        <v>2674</v>
      </c>
      <c r="C512" t="s">
        <v>2675</v>
      </c>
      <c r="D512">
        <v>13</v>
      </c>
      <c r="E512" t="s">
        <v>699</v>
      </c>
      <c r="F512" s="3" t="s">
        <v>2680</v>
      </c>
      <c r="G512" t="s">
        <v>2681</v>
      </c>
      <c r="H512">
        <v>500</v>
      </c>
      <c r="I512" t="s">
        <v>210</v>
      </c>
      <c r="J512" t="s">
        <v>629</v>
      </c>
      <c r="K512">
        <v>40</v>
      </c>
      <c r="L512" t="s">
        <v>623</v>
      </c>
      <c r="M512" s="3" t="s">
        <v>2624</v>
      </c>
      <c r="N512" t="s">
        <v>2678</v>
      </c>
      <c r="O512" t="s">
        <v>2679</v>
      </c>
      <c r="P512">
        <v>27</v>
      </c>
      <c r="Q512">
        <v>0</v>
      </c>
      <c r="R512">
        <v>12</v>
      </c>
      <c r="S512">
        <v>15</v>
      </c>
      <c r="T512">
        <v>0</v>
      </c>
      <c r="U512">
        <v>0</v>
      </c>
      <c r="V512">
        <v>0</v>
      </c>
      <c r="W512">
        <v>0</v>
      </c>
      <c r="X512">
        <v>0</v>
      </c>
    </row>
    <row r="513" spans="1:24" x14ac:dyDescent="0.3">
      <c r="A513" s="160"/>
      <c r="B513" s="3" t="s">
        <v>2682</v>
      </c>
      <c r="C513" t="s">
        <v>2683</v>
      </c>
      <c r="D513">
        <v>17</v>
      </c>
      <c r="E513" t="s">
        <v>712</v>
      </c>
      <c r="F513" s="3" t="s">
        <v>2684</v>
      </c>
      <c r="G513" t="s">
        <v>2685</v>
      </c>
      <c r="H513">
        <v>202</v>
      </c>
      <c r="I513" t="s">
        <v>650</v>
      </c>
      <c r="J513" t="s">
        <v>616</v>
      </c>
      <c r="K513">
        <v>52</v>
      </c>
      <c r="L513" t="s">
        <v>2686</v>
      </c>
      <c r="M513" s="3" t="s">
        <v>2624</v>
      </c>
      <c r="N513" t="s">
        <v>2678</v>
      </c>
      <c r="O513" t="s">
        <v>2679</v>
      </c>
      <c r="P513">
        <v>0</v>
      </c>
      <c r="Q513">
        <v>0</v>
      </c>
      <c r="R513">
        <v>0</v>
      </c>
      <c r="S513">
        <v>0</v>
      </c>
      <c r="T513">
        <v>0</v>
      </c>
      <c r="U513">
        <v>0</v>
      </c>
      <c r="V513">
        <v>0</v>
      </c>
      <c r="W513">
        <v>0</v>
      </c>
      <c r="X513">
        <v>0</v>
      </c>
    </row>
    <row r="514" spans="1:24" x14ac:dyDescent="0.3">
      <c r="A514" s="160"/>
      <c r="B514" s="3" t="s">
        <v>2687</v>
      </c>
      <c r="C514" t="s">
        <v>2688</v>
      </c>
      <c r="D514">
        <v>47</v>
      </c>
      <c r="E514" t="s">
        <v>678</v>
      </c>
      <c r="F514" s="3" t="s">
        <v>2689</v>
      </c>
      <c r="G514" t="s">
        <v>2690</v>
      </c>
      <c r="H514">
        <v>500</v>
      </c>
      <c r="I514" t="s">
        <v>210</v>
      </c>
      <c r="J514" t="s">
        <v>616</v>
      </c>
      <c r="K514">
        <v>45</v>
      </c>
      <c r="L514" t="s">
        <v>685</v>
      </c>
      <c r="M514" s="3" t="s">
        <v>2624</v>
      </c>
      <c r="N514" t="s">
        <v>2678</v>
      </c>
      <c r="O514" t="s">
        <v>2679</v>
      </c>
      <c r="P514">
        <v>67</v>
      </c>
      <c r="Q514">
        <v>0</v>
      </c>
      <c r="R514">
        <v>3</v>
      </c>
      <c r="S514">
        <v>0</v>
      </c>
      <c r="T514">
        <v>0</v>
      </c>
      <c r="U514">
        <v>0</v>
      </c>
      <c r="V514">
        <v>0</v>
      </c>
      <c r="W514">
        <v>0</v>
      </c>
      <c r="X514">
        <v>0</v>
      </c>
    </row>
    <row r="515" spans="1:24" x14ac:dyDescent="0.3">
      <c r="A515" s="160"/>
      <c r="B515" s="3" t="s">
        <v>2691</v>
      </c>
      <c r="C515" t="s">
        <v>2692</v>
      </c>
      <c r="D515">
        <v>60</v>
      </c>
      <c r="E515" t="s">
        <v>641</v>
      </c>
      <c r="F515" s="3" t="s">
        <v>2693</v>
      </c>
      <c r="G515" t="s">
        <v>2694</v>
      </c>
      <c r="H515">
        <v>354</v>
      </c>
      <c r="I515" t="s">
        <v>615</v>
      </c>
      <c r="J515" t="s">
        <v>629</v>
      </c>
      <c r="K515">
        <v>54</v>
      </c>
      <c r="L515" t="s">
        <v>617</v>
      </c>
      <c r="M515" s="3" t="s">
        <v>2624</v>
      </c>
      <c r="N515" t="s">
        <v>2678</v>
      </c>
      <c r="O515" t="s">
        <v>2679</v>
      </c>
      <c r="P515">
        <v>0</v>
      </c>
      <c r="Q515">
        <v>0</v>
      </c>
      <c r="R515">
        <v>0</v>
      </c>
      <c r="S515">
        <v>0</v>
      </c>
      <c r="T515">
        <v>0</v>
      </c>
      <c r="U515">
        <v>0</v>
      </c>
      <c r="V515">
        <v>144</v>
      </c>
      <c r="W515">
        <v>15</v>
      </c>
      <c r="X515">
        <v>0</v>
      </c>
    </row>
    <row r="516" spans="1:24" x14ac:dyDescent="0.3">
      <c r="A516" s="160"/>
      <c r="B516" s="3" t="s">
        <v>2695</v>
      </c>
      <c r="C516" t="s">
        <v>2696</v>
      </c>
      <c r="D516">
        <v>26</v>
      </c>
      <c r="E516" t="s">
        <v>1332</v>
      </c>
      <c r="F516" s="3" t="s">
        <v>2697</v>
      </c>
      <c r="G516" t="s">
        <v>2698</v>
      </c>
      <c r="H516">
        <v>502</v>
      </c>
      <c r="I516" t="s">
        <v>1021</v>
      </c>
      <c r="J516" t="s">
        <v>616</v>
      </c>
      <c r="K516">
        <v>1</v>
      </c>
      <c r="L516" t="s">
        <v>651</v>
      </c>
      <c r="M516" s="3" t="s">
        <v>2624</v>
      </c>
      <c r="N516" t="s">
        <v>2678</v>
      </c>
      <c r="O516" t="s">
        <v>2679</v>
      </c>
      <c r="P516">
        <v>0</v>
      </c>
      <c r="Q516">
        <v>0</v>
      </c>
      <c r="R516">
        <v>0</v>
      </c>
      <c r="S516">
        <v>10</v>
      </c>
      <c r="T516">
        <v>0</v>
      </c>
      <c r="U516">
        <v>0</v>
      </c>
      <c r="V516">
        <v>0</v>
      </c>
      <c r="W516">
        <v>0</v>
      </c>
      <c r="X516">
        <v>0</v>
      </c>
    </row>
    <row r="517" spans="1:24" x14ac:dyDescent="0.3">
      <c r="A517" s="160"/>
      <c r="B517" s="3" t="s">
        <v>2645</v>
      </c>
      <c r="C517" t="s">
        <v>2646</v>
      </c>
      <c r="D517">
        <v>60</v>
      </c>
      <c r="E517" t="s">
        <v>641</v>
      </c>
      <c r="F517" s="3" t="s">
        <v>2699</v>
      </c>
      <c r="G517" t="s">
        <v>2700</v>
      </c>
      <c r="H517">
        <v>500</v>
      </c>
      <c r="I517" t="s">
        <v>210</v>
      </c>
      <c r="J517" t="s">
        <v>616</v>
      </c>
      <c r="K517">
        <v>56</v>
      </c>
      <c r="L517" t="s">
        <v>2259</v>
      </c>
      <c r="M517" s="3" t="s">
        <v>2624</v>
      </c>
      <c r="N517" t="s">
        <v>2701</v>
      </c>
      <c r="O517" t="s">
        <v>2702</v>
      </c>
      <c r="P517">
        <v>18</v>
      </c>
      <c r="Q517">
        <v>0</v>
      </c>
      <c r="R517">
        <v>0</v>
      </c>
      <c r="S517">
        <v>0</v>
      </c>
      <c r="T517">
        <v>0</v>
      </c>
      <c r="U517">
        <v>0</v>
      </c>
      <c r="V517">
        <v>0</v>
      </c>
      <c r="W517">
        <v>0</v>
      </c>
      <c r="X517">
        <v>0</v>
      </c>
    </row>
    <row r="518" spans="1:24" x14ac:dyDescent="0.3">
      <c r="A518" s="160"/>
      <c r="B518" s="3" t="s">
        <v>2645</v>
      </c>
      <c r="C518" t="s">
        <v>2646</v>
      </c>
      <c r="D518">
        <v>60</v>
      </c>
      <c r="E518" t="s">
        <v>641</v>
      </c>
      <c r="F518" s="3" t="s">
        <v>2703</v>
      </c>
      <c r="G518" t="s">
        <v>2704</v>
      </c>
      <c r="H518">
        <v>354</v>
      </c>
      <c r="I518" t="s">
        <v>615</v>
      </c>
      <c r="J518" t="s">
        <v>616</v>
      </c>
      <c r="K518">
        <v>54</v>
      </c>
      <c r="L518" t="s">
        <v>617</v>
      </c>
      <c r="M518" s="3" t="s">
        <v>2624</v>
      </c>
      <c r="N518" t="s">
        <v>2701</v>
      </c>
      <c r="O518" t="s">
        <v>2702</v>
      </c>
      <c r="P518">
        <v>0</v>
      </c>
      <c r="Q518">
        <v>0</v>
      </c>
      <c r="R518">
        <v>0</v>
      </c>
      <c r="S518">
        <v>0</v>
      </c>
      <c r="T518">
        <v>0</v>
      </c>
      <c r="U518">
        <v>0</v>
      </c>
      <c r="V518">
        <v>47</v>
      </c>
      <c r="W518">
        <v>0</v>
      </c>
      <c r="X518">
        <v>0</v>
      </c>
    </row>
    <row r="519" spans="1:24" x14ac:dyDescent="0.3">
      <c r="A519" s="160"/>
      <c r="B519" s="3" t="s">
        <v>2687</v>
      </c>
      <c r="C519" t="s">
        <v>2688</v>
      </c>
      <c r="D519">
        <v>47</v>
      </c>
      <c r="E519" t="s">
        <v>678</v>
      </c>
      <c r="F519" s="3" t="s">
        <v>2705</v>
      </c>
      <c r="G519" t="s">
        <v>2706</v>
      </c>
      <c r="H519">
        <v>500</v>
      </c>
      <c r="I519" t="s">
        <v>210</v>
      </c>
      <c r="J519" t="s">
        <v>629</v>
      </c>
      <c r="K519">
        <v>45</v>
      </c>
      <c r="L519" t="s">
        <v>685</v>
      </c>
      <c r="M519" s="3" t="s">
        <v>2624</v>
      </c>
      <c r="N519" t="s">
        <v>2707</v>
      </c>
      <c r="O519" t="s">
        <v>2708</v>
      </c>
      <c r="P519">
        <v>69</v>
      </c>
      <c r="Q519">
        <v>0</v>
      </c>
      <c r="R519">
        <v>0</v>
      </c>
      <c r="S519">
        <v>4</v>
      </c>
      <c r="T519">
        <v>0</v>
      </c>
      <c r="U519">
        <v>0</v>
      </c>
      <c r="V519">
        <v>0</v>
      </c>
      <c r="W519">
        <v>0</v>
      </c>
      <c r="X519">
        <v>0</v>
      </c>
    </row>
    <row r="520" spans="1:24" x14ac:dyDescent="0.3">
      <c r="A520" s="160"/>
      <c r="B520" s="3" t="s">
        <v>2709</v>
      </c>
      <c r="C520" t="s">
        <v>2710</v>
      </c>
      <c r="D520">
        <v>13</v>
      </c>
      <c r="E520" t="s">
        <v>699</v>
      </c>
      <c r="F520" s="3" t="s">
        <v>2711</v>
      </c>
      <c r="G520" t="s">
        <v>2712</v>
      </c>
      <c r="H520">
        <v>500</v>
      </c>
      <c r="I520" t="s">
        <v>210</v>
      </c>
      <c r="J520" t="s">
        <v>629</v>
      </c>
      <c r="K520">
        <v>40</v>
      </c>
      <c r="L520" t="s">
        <v>623</v>
      </c>
      <c r="M520" s="3" t="s">
        <v>2624</v>
      </c>
      <c r="N520" t="s">
        <v>2713</v>
      </c>
      <c r="O520" t="s">
        <v>2714</v>
      </c>
      <c r="P520">
        <v>78</v>
      </c>
      <c r="Q520">
        <v>0</v>
      </c>
      <c r="R520">
        <v>0</v>
      </c>
      <c r="S520">
        <v>2</v>
      </c>
      <c r="T520">
        <v>0</v>
      </c>
      <c r="U520">
        <v>0</v>
      </c>
      <c r="V520">
        <v>0</v>
      </c>
      <c r="W520">
        <v>0</v>
      </c>
      <c r="X520">
        <v>0</v>
      </c>
    </row>
    <row r="521" spans="1:24" x14ac:dyDescent="0.3">
      <c r="A521" s="160"/>
      <c r="B521" s="3" t="s">
        <v>2715</v>
      </c>
      <c r="C521" t="s">
        <v>2716</v>
      </c>
      <c r="D521">
        <v>8</v>
      </c>
      <c r="E521" t="s">
        <v>1549</v>
      </c>
      <c r="F521" s="3" t="s">
        <v>2717</v>
      </c>
      <c r="G521" t="s">
        <v>2718</v>
      </c>
      <c r="H521">
        <v>202</v>
      </c>
      <c r="I521" t="s">
        <v>650</v>
      </c>
      <c r="J521" t="s">
        <v>616</v>
      </c>
      <c r="K521">
        <v>52</v>
      </c>
      <c r="L521" t="s">
        <v>2686</v>
      </c>
      <c r="M521" s="3" t="s">
        <v>2624</v>
      </c>
      <c r="N521" t="s">
        <v>2719</v>
      </c>
      <c r="O521" t="s">
        <v>2720</v>
      </c>
      <c r="P521">
        <v>0</v>
      </c>
      <c r="Q521">
        <v>0</v>
      </c>
      <c r="R521">
        <v>0</v>
      </c>
      <c r="S521">
        <v>0</v>
      </c>
      <c r="T521">
        <v>0</v>
      </c>
      <c r="U521">
        <v>0</v>
      </c>
      <c r="V521">
        <v>0</v>
      </c>
      <c r="W521">
        <v>0</v>
      </c>
      <c r="X521">
        <v>0</v>
      </c>
    </row>
    <row r="522" spans="1:24" x14ac:dyDescent="0.3">
      <c r="A522" s="160"/>
      <c r="B522" s="3" t="s">
        <v>2721</v>
      </c>
      <c r="C522" t="s">
        <v>2722</v>
      </c>
      <c r="D522">
        <v>14</v>
      </c>
      <c r="E522" t="s">
        <v>967</v>
      </c>
      <c r="F522" s="3" t="s">
        <v>2723</v>
      </c>
      <c r="G522" t="s">
        <v>2724</v>
      </c>
      <c r="H522">
        <v>207</v>
      </c>
      <c r="I522" t="s">
        <v>706</v>
      </c>
      <c r="J522" t="s">
        <v>629</v>
      </c>
      <c r="K522">
        <v>40</v>
      </c>
      <c r="L522" t="s">
        <v>623</v>
      </c>
      <c r="M522" s="3" t="s">
        <v>2624</v>
      </c>
      <c r="N522" t="s">
        <v>2725</v>
      </c>
      <c r="O522" t="s">
        <v>2726</v>
      </c>
      <c r="P522">
        <v>0</v>
      </c>
      <c r="Q522">
        <v>0</v>
      </c>
      <c r="R522">
        <v>6</v>
      </c>
      <c r="S522">
        <v>0</v>
      </c>
      <c r="T522">
        <v>0</v>
      </c>
      <c r="U522">
        <v>0</v>
      </c>
      <c r="V522">
        <v>0</v>
      </c>
      <c r="W522">
        <v>0</v>
      </c>
      <c r="X522">
        <v>0</v>
      </c>
    </row>
    <row r="523" spans="1:24" x14ac:dyDescent="0.3">
      <c r="A523" s="160"/>
      <c r="B523" s="3" t="s">
        <v>2721</v>
      </c>
      <c r="C523" t="s">
        <v>2722</v>
      </c>
      <c r="D523">
        <v>14</v>
      </c>
      <c r="E523" t="s">
        <v>967</v>
      </c>
      <c r="F523" s="3" t="s">
        <v>2727</v>
      </c>
      <c r="G523" t="s">
        <v>2728</v>
      </c>
      <c r="H523">
        <v>500</v>
      </c>
      <c r="I523" t="s">
        <v>210</v>
      </c>
      <c r="J523" t="s">
        <v>629</v>
      </c>
      <c r="K523">
        <v>40</v>
      </c>
      <c r="L523" t="s">
        <v>623</v>
      </c>
      <c r="M523" s="3" t="s">
        <v>2624</v>
      </c>
      <c r="N523" t="s">
        <v>2725</v>
      </c>
      <c r="O523" t="s">
        <v>2726</v>
      </c>
      <c r="P523">
        <v>44</v>
      </c>
      <c r="Q523">
        <v>0</v>
      </c>
      <c r="R523">
        <v>0</v>
      </c>
      <c r="S523">
        <v>0</v>
      </c>
      <c r="T523">
        <v>0</v>
      </c>
      <c r="U523">
        <v>0</v>
      </c>
      <c r="V523">
        <v>0</v>
      </c>
      <c r="W523">
        <v>0</v>
      </c>
      <c r="X523">
        <v>0</v>
      </c>
    </row>
    <row r="524" spans="1:24" x14ac:dyDescent="0.3">
      <c r="A524" s="160"/>
      <c r="B524" s="3" t="s">
        <v>2729</v>
      </c>
      <c r="C524" t="s">
        <v>2730</v>
      </c>
      <c r="D524">
        <v>75</v>
      </c>
      <c r="E524" t="s">
        <v>2587</v>
      </c>
      <c r="F524" s="3" t="s">
        <v>2731</v>
      </c>
      <c r="G524" t="s">
        <v>2732</v>
      </c>
      <c r="H524">
        <v>500</v>
      </c>
      <c r="I524" t="s">
        <v>210</v>
      </c>
      <c r="J524" t="s">
        <v>616</v>
      </c>
      <c r="K524">
        <v>47</v>
      </c>
      <c r="L524" t="s">
        <v>630</v>
      </c>
      <c r="M524" s="3" t="s">
        <v>2624</v>
      </c>
      <c r="N524" t="s">
        <v>2733</v>
      </c>
      <c r="O524" t="s">
        <v>2734</v>
      </c>
      <c r="P524">
        <v>65</v>
      </c>
      <c r="Q524">
        <v>0</v>
      </c>
      <c r="R524">
        <v>0</v>
      </c>
      <c r="S524">
        <v>0</v>
      </c>
      <c r="T524">
        <v>0</v>
      </c>
      <c r="U524">
        <v>0</v>
      </c>
      <c r="V524">
        <v>0</v>
      </c>
      <c r="W524">
        <v>0</v>
      </c>
      <c r="X524">
        <v>0</v>
      </c>
    </row>
    <row r="525" spans="1:24" x14ac:dyDescent="0.3">
      <c r="A525" s="160"/>
      <c r="B525" s="3" t="s">
        <v>2735</v>
      </c>
      <c r="C525" t="s">
        <v>2736</v>
      </c>
      <c r="D525">
        <v>17</v>
      </c>
      <c r="E525" t="s">
        <v>712</v>
      </c>
      <c r="F525" s="3" t="s">
        <v>2737</v>
      </c>
      <c r="G525" t="s">
        <v>2738</v>
      </c>
      <c r="H525">
        <v>202</v>
      </c>
      <c r="I525" t="s">
        <v>650</v>
      </c>
      <c r="J525" t="s">
        <v>616</v>
      </c>
      <c r="K525">
        <v>52</v>
      </c>
      <c r="L525" t="s">
        <v>2686</v>
      </c>
      <c r="M525" s="3" t="s">
        <v>2624</v>
      </c>
      <c r="N525" t="s">
        <v>2739</v>
      </c>
      <c r="O525" t="s">
        <v>2740</v>
      </c>
      <c r="P525">
        <v>0</v>
      </c>
      <c r="Q525">
        <v>0</v>
      </c>
      <c r="R525">
        <v>0</v>
      </c>
      <c r="S525">
        <v>0</v>
      </c>
      <c r="T525">
        <v>0</v>
      </c>
      <c r="U525">
        <v>0</v>
      </c>
      <c r="V525">
        <v>0</v>
      </c>
      <c r="W525">
        <v>0</v>
      </c>
      <c r="X525">
        <v>0</v>
      </c>
    </row>
    <row r="526" spans="1:24" x14ac:dyDescent="0.3">
      <c r="A526" s="160"/>
      <c r="B526" s="3" t="s">
        <v>2741</v>
      </c>
      <c r="C526" t="s">
        <v>2742</v>
      </c>
      <c r="D526">
        <v>17</v>
      </c>
      <c r="E526" t="s">
        <v>712</v>
      </c>
      <c r="F526" s="3" t="s">
        <v>2743</v>
      </c>
      <c r="G526" t="s">
        <v>2744</v>
      </c>
      <c r="H526">
        <v>202</v>
      </c>
      <c r="I526" t="s">
        <v>650</v>
      </c>
      <c r="J526" t="s">
        <v>616</v>
      </c>
      <c r="K526">
        <v>8</v>
      </c>
      <c r="L526" t="s">
        <v>786</v>
      </c>
      <c r="M526" s="3" t="s">
        <v>2624</v>
      </c>
      <c r="N526" t="s">
        <v>2745</v>
      </c>
      <c r="O526" t="s">
        <v>2746</v>
      </c>
      <c r="P526">
        <v>0</v>
      </c>
      <c r="Q526">
        <v>0</v>
      </c>
      <c r="R526">
        <v>0</v>
      </c>
      <c r="S526">
        <v>0</v>
      </c>
      <c r="T526">
        <v>0</v>
      </c>
      <c r="U526">
        <v>0</v>
      </c>
      <c r="V526">
        <v>0</v>
      </c>
      <c r="W526">
        <v>0</v>
      </c>
      <c r="X526">
        <v>0</v>
      </c>
    </row>
    <row r="527" spans="1:24" x14ac:dyDescent="0.3">
      <c r="A527" s="160"/>
      <c r="B527" s="3" t="s">
        <v>2747</v>
      </c>
      <c r="C527" t="s">
        <v>2748</v>
      </c>
      <c r="D527">
        <v>60</v>
      </c>
      <c r="E527" t="s">
        <v>641</v>
      </c>
      <c r="F527" s="3" t="s">
        <v>2749</v>
      </c>
      <c r="G527" t="s">
        <v>2750</v>
      </c>
      <c r="H527">
        <v>500</v>
      </c>
      <c r="I527" t="s">
        <v>210</v>
      </c>
      <c r="J527" t="s">
        <v>616</v>
      </c>
      <c r="K527">
        <v>41</v>
      </c>
      <c r="L527" t="s">
        <v>660</v>
      </c>
      <c r="M527" s="3" t="s">
        <v>2624</v>
      </c>
      <c r="N527" t="s">
        <v>2745</v>
      </c>
      <c r="O527" t="s">
        <v>2746</v>
      </c>
      <c r="P527">
        <v>75</v>
      </c>
      <c r="Q527">
        <v>0</v>
      </c>
      <c r="R527">
        <v>2</v>
      </c>
      <c r="S527">
        <v>0</v>
      </c>
      <c r="T527">
        <v>0</v>
      </c>
      <c r="U527">
        <v>0</v>
      </c>
      <c r="V527">
        <v>0</v>
      </c>
      <c r="W527">
        <v>0</v>
      </c>
      <c r="X527">
        <v>0</v>
      </c>
    </row>
    <row r="528" spans="1:24" x14ac:dyDescent="0.3">
      <c r="A528" s="160"/>
      <c r="B528" s="3" t="s">
        <v>2751</v>
      </c>
      <c r="C528" t="s">
        <v>2752</v>
      </c>
      <c r="D528">
        <v>21</v>
      </c>
      <c r="E528" t="s">
        <v>612</v>
      </c>
      <c r="F528" s="3" t="s">
        <v>2753</v>
      </c>
      <c r="G528" t="s">
        <v>2754</v>
      </c>
      <c r="H528">
        <v>500</v>
      </c>
      <c r="I528" t="s">
        <v>210</v>
      </c>
      <c r="J528" t="s">
        <v>616</v>
      </c>
      <c r="K528">
        <v>45</v>
      </c>
      <c r="L528" t="s">
        <v>685</v>
      </c>
      <c r="M528" s="3" t="s">
        <v>2624</v>
      </c>
      <c r="N528" t="s">
        <v>2755</v>
      </c>
      <c r="O528" t="s">
        <v>2756</v>
      </c>
      <c r="P528">
        <v>43</v>
      </c>
      <c r="Q528">
        <v>0</v>
      </c>
      <c r="R528">
        <v>0</v>
      </c>
      <c r="S528">
        <v>0</v>
      </c>
      <c r="T528">
        <v>0</v>
      </c>
      <c r="U528">
        <v>0</v>
      </c>
      <c r="V528">
        <v>0</v>
      </c>
      <c r="W528">
        <v>0</v>
      </c>
      <c r="X528">
        <v>0</v>
      </c>
    </row>
    <row r="529" spans="1:24" x14ac:dyDescent="0.3">
      <c r="A529" s="160"/>
      <c r="B529" s="3" t="s">
        <v>2757</v>
      </c>
      <c r="C529" t="s">
        <v>2758</v>
      </c>
      <c r="D529">
        <v>21</v>
      </c>
      <c r="E529" t="s">
        <v>612</v>
      </c>
      <c r="F529" s="3" t="s">
        <v>2759</v>
      </c>
      <c r="G529" t="s">
        <v>2760</v>
      </c>
      <c r="H529">
        <v>500</v>
      </c>
      <c r="I529" t="s">
        <v>210</v>
      </c>
      <c r="J529" t="s">
        <v>616</v>
      </c>
      <c r="K529">
        <v>40</v>
      </c>
      <c r="L529" t="s">
        <v>623</v>
      </c>
      <c r="M529" s="3" t="s">
        <v>2624</v>
      </c>
      <c r="N529" t="s">
        <v>2761</v>
      </c>
      <c r="O529" t="s">
        <v>2762</v>
      </c>
      <c r="P529">
        <v>100</v>
      </c>
      <c r="Q529">
        <v>0</v>
      </c>
      <c r="R529">
        <v>0</v>
      </c>
      <c r="S529">
        <v>0</v>
      </c>
      <c r="T529">
        <v>0</v>
      </c>
      <c r="U529">
        <v>0</v>
      </c>
      <c r="V529">
        <v>0</v>
      </c>
      <c r="W529">
        <v>0</v>
      </c>
      <c r="X529">
        <v>0</v>
      </c>
    </row>
    <row r="530" spans="1:24" x14ac:dyDescent="0.3">
      <c r="A530" s="160"/>
      <c r="B530" s="3" t="s">
        <v>2757</v>
      </c>
      <c r="C530" t="s">
        <v>2758</v>
      </c>
      <c r="D530">
        <v>21</v>
      </c>
      <c r="E530" t="s">
        <v>612</v>
      </c>
      <c r="F530" s="3" t="s">
        <v>2763</v>
      </c>
      <c r="G530" t="s">
        <v>2764</v>
      </c>
      <c r="H530">
        <v>500</v>
      </c>
      <c r="I530" t="s">
        <v>210</v>
      </c>
      <c r="J530" t="s">
        <v>629</v>
      </c>
      <c r="K530">
        <v>40</v>
      </c>
      <c r="L530" t="s">
        <v>623</v>
      </c>
      <c r="M530" s="3" t="s">
        <v>2624</v>
      </c>
      <c r="N530" t="s">
        <v>2761</v>
      </c>
      <c r="O530" t="s">
        <v>2762</v>
      </c>
      <c r="P530">
        <v>80</v>
      </c>
      <c r="Q530">
        <v>0</v>
      </c>
      <c r="R530">
        <v>0</v>
      </c>
      <c r="S530">
        <v>0</v>
      </c>
      <c r="T530">
        <v>0</v>
      </c>
      <c r="U530">
        <v>0</v>
      </c>
      <c r="V530">
        <v>0</v>
      </c>
      <c r="W530">
        <v>0</v>
      </c>
      <c r="X530">
        <v>0</v>
      </c>
    </row>
    <row r="531" spans="1:24" x14ac:dyDescent="0.3">
      <c r="A531" s="160"/>
      <c r="B531" s="3" t="s">
        <v>2645</v>
      </c>
      <c r="C531" t="s">
        <v>2646</v>
      </c>
      <c r="D531">
        <v>60</v>
      </c>
      <c r="E531" t="s">
        <v>641</v>
      </c>
      <c r="F531" s="3" t="s">
        <v>2765</v>
      </c>
      <c r="G531" t="s">
        <v>2766</v>
      </c>
      <c r="H531">
        <v>354</v>
      </c>
      <c r="I531" t="s">
        <v>615</v>
      </c>
      <c r="J531" t="s">
        <v>616</v>
      </c>
      <c r="K531">
        <v>54</v>
      </c>
      <c r="L531" t="s">
        <v>617</v>
      </c>
      <c r="M531" s="3" t="s">
        <v>2624</v>
      </c>
      <c r="N531" t="s">
        <v>2761</v>
      </c>
      <c r="O531" t="s">
        <v>2762</v>
      </c>
      <c r="P531">
        <v>0</v>
      </c>
      <c r="Q531">
        <v>0</v>
      </c>
      <c r="R531">
        <v>0</v>
      </c>
      <c r="S531">
        <v>0</v>
      </c>
      <c r="T531">
        <v>0</v>
      </c>
      <c r="U531">
        <v>0</v>
      </c>
      <c r="V531">
        <v>16</v>
      </c>
      <c r="W531">
        <v>0</v>
      </c>
      <c r="X531">
        <v>0</v>
      </c>
    </row>
    <row r="532" spans="1:24" x14ac:dyDescent="0.3">
      <c r="A532" s="160"/>
      <c r="B532" s="3" t="s">
        <v>2767</v>
      </c>
      <c r="C532" t="s">
        <v>2768</v>
      </c>
      <c r="D532">
        <v>13</v>
      </c>
      <c r="E532" t="s">
        <v>699</v>
      </c>
      <c r="F532" s="3" t="s">
        <v>2769</v>
      </c>
      <c r="G532" t="s">
        <v>2770</v>
      </c>
      <c r="H532">
        <v>500</v>
      </c>
      <c r="I532" t="s">
        <v>210</v>
      </c>
      <c r="J532" t="s">
        <v>629</v>
      </c>
      <c r="K532">
        <v>40</v>
      </c>
      <c r="L532" t="s">
        <v>623</v>
      </c>
      <c r="M532" s="3" t="s">
        <v>2624</v>
      </c>
      <c r="N532" t="s">
        <v>2771</v>
      </c>
      <c r="O532" t="s">
        <v>2772</v>
      </c>
      <c r="P532">
        <v>90</v>
      </c>
      <c r="Q532">
        <v>0</v>
      </c>
      <c r="R532">
        <v>0</v>
      </c>
      <c r="S532">
        <v>3</v>
      </c>
      <c r="T532">
        <v>0</v>
      </c>
      <c r="U532">
        <v>0</v>
      </c>
      <c r="V532">
        <v>0</v>
      </c>
      <c r="W532">
        <v>0</v>
      </c>
      <c r="X532">
        <v>0</v>
      </c>
    </row>
    <row r="533" spans="1:24" x14ac:dyDescent="0.3">
      <c r="A533" s="160"/>
      <c r="B533" s="3" t="s">
        <v>125</v>
      </c>
      <c r="C533" t="s">
        <v>126</v>
      </c>
      <c r="D533">
        <v>21</v>
      </c>
      <c r="E533" t="s">
        <v>612</v>
      </c>
      <c r="F533" s="3" t="s">
        <v>123</v>
      </c>
      <c r="G533" t="s">
        <v>124</v>
      </c>
      <c r="H533">
        <v>500</v>
      </c>
      <c r="I533" t="s">
        <v>210</v>
      </c>
      <c r="J533" t="s">
        <v>616</v>
      </c>
      <c r="K533">
        <v>41</v>
      </c>
      <c r="L533" t="s">
        <v>660</v>
      </c>
      <c r="M533" s="3" t="s">
        <v>2624</v>
      </c>
      <c r="N533" t="s">
        <v>2773</v>
      </c>
      <c r="O533" t="s">
        <v>435</v>
      </c>
      <c r="P533">
        <v>94</v>
      </c>
      <c r="Q533">
        <v>0</v>
      </c>
      <c r="R533">
        <v>0</v>
      </c>
      <c r="S533">
        <v>0</v>
      </c>
      <c r="T533">
        <v>0</v>
      </c>
      <c r="U533">
        <v>0</v>
      </c>
      <c r="V533">
        <v>0</v>
      </c>
      <c r="W533">
        <v>0</v>
      </c>
      <c r="X533">
        <v>0</v>
      </c>
    </row>
    <row r="534" spans="1:24" x14ac:dyDescent="0.3">
      <c r="A534" s="160"/>
      <c r="B534" s="3" t="s">
        <v>2645</v>
      </c>
      <c r="C534" t="s">
        <v>2646</v>
      </c>
      <c r="D534">
        <v>60</v>
      </c>
      <c r="E534" t="s">
        <v>641</v>
      </c>
      <c r="F534" s="3" t="s">
        <v>2774</v>
      </c>
      <c r="G534" t="s">
        <v>2775</v>
      </c>
      <c r="H534">
        <v>354</v>
      </c>
      <c r="I534" t="s">
        <v>615</v>
      </c>
      <c r="J534" t="s">
        <v>616</v>
      </c>
      <c r="K534">
        <v>54</v>
      </c>
      <c r="L534" t="s">
        <v>617</v>
      </c>
      <c r="M534" s="3" t="s">
        <v>2624</v>
      </c>
      <c r="N534" t="s">
        <v>2773</v>
      </c>
      <c r="O534" t="s">
        <v>435</v>
      </c>
      <c r="P534">
        <v>0</v>
      </c>
      <c r="Q534">
        <v>0</v>
      </c>
      <c r="R534">
        <v>0</v>
      </c>
      <c r="S534">
        <v>0</v>
      </c>
      <c r="T534">
        <v>0</v>
      </c>
      <c r="U534">
        <v>0</v>
      </c>
      <c r="V534">
        <v>30</v>
      </c>
      <c r="W534">
        <v>0</v>
      </c>
      <c r="X534">
        <v>0</v>
      </c>
    </row>
    <row r="535" spans="1:24" x14ac:dyDescent="0.3">
      <c r="A535" s="160"/>
      <c r="B535" s="3" t="s">
        <v>2776</v>
      </c>
      <c r="C535" t="s">
        <v>2777</v>
      </c>
      <c r="D535">
        <v>72</v>
      </c>
      <c r="E535" t="s">
        <v>633</v>
      </c>
      <c r="F535" s="3" t="s">
        <v>2778</v>
      </c>
      <c r="G535" t="s">
        <v>2779</v>
      </c>
      <c r="H535">
        <v>500</v>
      </c>
      <c r="I535" t="s">
        <v>210</v>
      </c>
      <c r="J535" t="s">
        <v>616</v>
      </c>
      <c r="K535">
        <v>45</v>
      </c>
      <c r="L535" t="s">
        <v>685</v>
      </c>
      <c r="M535" s="3" t="s">
        <v>2624</v>
      </c>
      <c r="N535" t="s">
        <v>2780</v>
      </c>
      <c r="O535" t="s">
        <v>2781</v>
      </c>
      <c r="P535">
        <v>89</v>
      </c>
      <c r="Q535">
        <v>0</v>
      </c>
      <c r="R535">
        <v>0</v>
      </c>
      <c r="S535">
        <v>3</v>
      </c>
      <c r="T535">
        <v>0</v>
      </c>
      <c r="U535">
        <v>0</v>
      </c>
      <c r="V535">
        <v>0</v>
      </c>
      <c r="W535">
        <v>0</v>
      </c>
      <c r="X535">
        <v>0</v>
      </c>
    </row>
    <row r="536" spans="1:24" x14ac:dyDescent="0.3">
      <c r="A536" s="160"/>
      <c r="B536" s="3" t="s">
        <v>2782</v>
      </c>
      <c r="C536" t="s">
        <v>2783</v>
      </c>
      <c r="D536">
        <v>61</v>
      </c>
      <c r="E536" t="s">
        <v>688</v>
      </c>
      <c r="F536" s="3" t="s">
        <v>2784</v>
      </c>
      <c r="G536" t="s">
        <v>2785</v>
      </c>
      <c r="H536">
        <v>354</v>
      </c>
      <c r="I536" t="s">
        <v>615</v>
      </c>
      <c r="J536" t="s">
        <v>616</v>
      </c>
      <c r="K536">
        <v>54</v>
      </c>
      <c r="L536" t="s">
        <v>617</v>
      </c>
      <c r="M536" s="3" t="s">
        <v>2624</v>
      </c>
      <c r="N536" t="s">
        <v>2786</v>
      </c>
      <c r="O536" t="s">
        <v>2787</v>
      </c>
      <c r="P536">
        <v>0</v>
      </c>
      <c r="Q536">
        <v>0</v>
      </c>
      <c r="R536">
        <v>0</v>
      </c>
      <c r="S536">
        <v>0</v>
      </c>
      <c r="T536">
        <v>0</v>
      </c>
      <c r="U536">
        <v>0</v>
      </c>
      <c r="V536">
        <v>45</v>
      </c>
      <c r="W536">
        <v>0</v>
      </c>
      <c r="X536">
        <v>0</v>
      </c>
    </row>
    <row r="537" spans="1:24" x14ac:dyDescent="0.3">
      <c r="A537" s="160"/>
      <c r="B537" s="3" t="s">
        <v>2788</v>
      </c>
      <c r="C537" t="s">
        <v>2789</v>
      </c>
      <c r="D537">
        <v>17</v>
      </c>
      <c r="E537" t="s">
        <v>712</v>
      </c>
      <c r="F537" s="3" t="s">
        <v>2790</v>
      </c>
      <c r="G537" t="s">
        <v>2791</v>
      </c>
      <c r="H537">
        <v>500</v>
      </c>
      <c r="I537" t="s">
        <v>210</v>
      </c>
      <c r="J537" t="s">
        <v>616</v>
      </c>
      <c r="K537">
        <v>45</v>
      </c>
      <c r="L537" t="s">
        <v>685</v>
      </c>
      <c r="M537" s="3" t="s">
        <v>2624</v>
      </c>
      <c r="N537" t="s">
        <v>2792</v>
      </c>
      <c r="O537" t="s">
        <v>2793</v>
      </c>
      <c r="P537">
        <v>32</v>
      </c>
      <c r="Q537">
        <v>0</v>
      </c>
      <c r="R537">
        <v>0</v>
      </c>
      <c r="S537">
        <v>0</v>
      </c>
      <c r="T537">
        <v>0</v>
      </c>
      <c r="U537">
        <v>0</v>
      </c>
      <c r="V537">
        <v>0</v>
      </c>
      <c r="W537">
        <v>0</v>
      </c>
      <c r="X537">
        <v>0</v>
      </c>
    </row>
    <row r="538" spans="1:24" x14ac:dyDescent="0.3">
      <c r="A538" s="160"/>
      <c r="B538" s="3" t="s">
        <v>2788</v>
      </c>
      <c r="C538" t="s">
        <v>2789</v>
      </c>
      <c r="D538">
        <v>17</v>
      </c>
      <c r="E538" t="s">
        <v>712</v>
      </c>
      <c r="F538" s="3" t="s">
        <v>2794</v>
      </c>
      <c r="G538" t="s">
        <v>2795</v>
      </c>
      <c r="H538">
        <v>202</v>
      </c>
      <c r="I538" t="s">
        <v>650</v>
      </c>
      <c r="J538" t="s">
        <v>616</v>
      </c>
      <c r="K538">
        <v>8</v>
      </c>
      <c r="L538" t="s">
        <v>786</v>
      </c>
      <c r="M538" s="3" t="s">
        <v>2624</v>
      </c>
      <c r="N538" t="s">
        <v>2792</v>
      </c>
      <c r="O538" t="s">
        <v>2793</v>
      </c>
      <c r="P538">
        <v>0</v>
      </c>
      <c r="Q538">
        <v>0</v>
      </c>
      <c r="R538">
        <v>0</v>
      </c>
      <c r="S538">
        <v>0</v>
      </c>
      <c r="T538">
        <v>0</v>
      </c>
      <c r="U538">
        <v>0</v>
      </c>
      <c r="V538">
        <v>0</v>
      </c>
      <c r="W538">
        <v>0</v>
      </c>
      <c r="X538">
        <v>0</v>
      </c>
    </row>
    <row r="539" spans="1:24" x14ac:dyDescent="0.3">
      <c r="A539" s="160"/>
      <c r="B539" s="3" t="s">
        <v>2767</v>
      </c>
      <c r="C539" t="s">
        <v>2768</v>
      </c>
      <c r="D539">
        <v>13</v>
      </c>
      <c r="E539" t="s">
        <v>699</v>
      </c>
      <c r="F539" s="3" t="s">
        <v>2796</v>
      </c>
      <c r="G539" t="s">
        <v>2797</v>
      </c>
      <c r="H539">
        <v>500</v>
      </c>
      <c r="I539" t="s">
        <v>210</v>
      </c>
      <c r="J539" t="s">
        <v>629</v>
      </c>
      <c r="K539">
        <v>40</v>
      </c>
      <c r="L539" t="s">
        <v>623</v>
      </c>
      <c r="M539" s="3" t="s">
        <v>2624</v>
      </c>
      <c r="N539" t="s">
        <v>2798</v>
      </c>
      <c r="O539" t="s">
        <v>2799</v>
      </c>
      <c r="P539">
        <v>80</v>
      </c>
      <c r="Q539">
        <v>0</v>
      </c>
      <c r="R539">
        <v>0</v>
      </c>
      <c r="S539">
        <v>0</v>
      </c>
      <c r="T539">
        <v>0</v>
      </c>
      <c r="U539">
        <v>12</v>
      </c>
      <c r="V539">
        <v>0</v>
      </c>
      <c r="W539">
        <v>0</v>
      </c>
      <c r="X539">
        <v>0</v>
      </c>
    </row>
    <row r="540" spans="1:24" x14ac:dyDescent="0.3">
      <c r="A540" s="160"/>
      <c r="B540" s="3" t="s">
        <v>2800</v>
      </c>
      <c r="C540" t="s">
        <v>2801</v>
      </c>
      <c r="D540">
        <v>17</v>
      </c>
      <c r="E540" t="s">
        <v>712</v>
      </c>
      <c r="F540" s="3" t="s">
        <v>2802</v>
      </c>
      <c r="G540" t="s">
        <v>2803</v>
      </c>
      <c r="H540">
        <v>500</v>
      </c>
      <c r="I540" t="s">
        <v>210</v>
      </c>
      <c r="J540" t="s">
        <v>616</v>
      </c>
      <c r="K540">
        <v>45</v>
      </c>
      <c r="L540" t="s">
        <v>685</v>
      </c>
      <c r="M540" s="3" t="s">
        <v>2624</v>
      </c>
      <c r="N540" t="s">
        <v>2798</v>
      </c>
      <c r="O540" t="s">
        <v>2799</v>
      </c>
      <c r="P540">
        <v>64</v>
      </c>
      <c r="Q540">
        <v>0</v>
      </c>
      <c r="R540">
        <v>0</v>
      </c>
      <c r="S540">
        <v>0</v>
      </c>
      <c r="T540">
        <v>0</v>
      </c>
      <c r="U540">
        <v>0</v>
      </c>
      <c r="V540">
        <v>0</v>
      </c>
      <c r="W540">
        <v>0</v>
      </c>
      <c r="X540">
        <v>0</v>
      </c>
    </row>
    <row r="541" spans="1:24" x14ac:dyDescent="0.3">
      <c r="A541" s="160"/>
      <c r="B541" s="3" t="s">
        <v>2800</v>
      </c>
      <c r="C541" t="s">
        <v>2801</v>
      </c>
      <c r="D541">
        <v>17</v>
      </c>
      <c r="E541" t="s">
        <v>712</v>
      </c>
      <c r="F541" s="3" t="s">
        <v>2804</v>
      </c>
      <c r="G541" t="s">
        <v>2805</v>
      </c>
      <c r="H541">
        <v>202</v>
      </c>
      <c r="I541" t="s">
        <v>650</v>
      </c>
      <c r="J541" t="s">
        <v>616</v>
      </c>
      <c r="K541">
        <v>8</v>
      </c>
      <c r="L541" t="s">
        <v>786</v>
      </c>
      <c r="M541" s="3" t="s">
        <v>2624</v>
      </c>
      <c r="N541" t="s">
        <v>2798</v>
      </c>
      <c r="O541" t="s">
        <v>2799</v>
      </c>
      <c r="P541">
        <v>0</v>
      </c>
      <c r="Q541">
        <v>0</v>
      </c>
      <c r="R541">
        <v>0</v>
      </c>
      <c r="S541">
        <v>0</v>
      </c>
      <c r="T541">
        <v>0</v>
      </c>
      <c r="U541">
        <v>0</v>
      </c>
      <c r="V541">
        <v>0</v>
      </c>
      <c r="W541">
        <v>0</v>
      </c>
      <c r="X541">
        <v>0</v>
      </c>
    </row>
    <row r="542" spans="1:24" x14ac:dyDescent="0.3">
      <c r="A542" s="160"/>
      <c r="B542" s="3" t="s">
        <v>2800</v>
      </c>
      <c r="C542" t="s">
        <v>2801</v>
      </c>
      <c r="D542">
        <v>17</v>
      </c>
      <c r="E542" t="s">
        <v>712</v>
      </c>
      <c r="F542" s="3" t="s">
        <v>2806</v>
      </c>
      <c r="G542" t="s">
        <v>2807</v>
      </c>
      <c r="H542">
        <v>354</v>
      </c>
      <c r="I542" t="s">
        <v>615</v>
      </c>
      <c r="J542" t="s">
        <v>616</v>
      </c>
      <c r="K542">
        <v>54</v>
      </c>
      <c r="L542" t="s">
        <v>617</v>
      </c>
      <c r="M542" s="3" t="s">
        <v>2624</v>
      </c>
      <c r="N542" t="s">
        <v>2798</v>
      </c>
      <c r="O542" t="s">
        <v>2799</v>
      </c>
      <c r="P542">
        <v>0</v>
      </c>
      <c r="Q542">
        <v>0</v>
      </c>
      <c r="R542">
        <v>0</v>
      </c>
      <c r="S542">
        <v>0</v>
      </c>
      <c r="T542">
        <v>0</v>
      </c>
      <c r="U542">
        <v>0</v>
      </c>
      <c r="V542">
        <v>57</v>
      </c>
      <c r="W542">
        <v>0</v>
      </c>
      <c r="X542">
        <v>0</v>
      </c>
    </row>
    <row r="543" spans="1:24" x14ac:dyDescent="0.3">
      <c r="A543" s="160"/>
      <c r="B543" s="3" t="s">
        <v>1667</v>
      </c>
      <c r="C543" t="s">
        <v>1668</v>
      </c>
      <c r="D543">
        <v>47</v>
      </c>
      <c r="E543" t="s">
        <v>678</v>
      </c>
      <c r="F543" s="3" t="s">
        <v>2808</v>
      </c>
      <c r="G543" t="s">
        <v>2809</v>
      </c>
      <c r="H543">
        <v>354</v>
      </c>
      <c r="I543" t="s">
        <v>615</v>
      </c>
      <c r="J543" t="s">
        <v>616</v>
      </c>
      <c r="K543">
        <v>57</v>
      </c>
      <c r="L543" t="s">
        <v>2810</v>
      </c>
      <c r="M543" s="3" t="s">
        <v>2624</v>
      </c>
      <c r="N543" t="s">
        <v>2798</v>
      </c>
      <c r="O543" t="s">
        <v>2799</v>
      </c>
      <c r="P543">
        <v>0</v>
      </c>
      <c r="Q543">
        <v>0</v>
      </c>
      <c r="R543">
        <v>0</v>
      </c>
      <c r="S543">
        <v>0</v>
      </c>
      <c r="T543">
        <v>0</v>
      </c>
      <c r="U543">
        <v>0</v>
      </c>
      <c r="V543">
        <v>20</v>
      </c>
      <c r="W543">
        <v>0</v>
      </c>
      <c r="X543">
        <v>0</v>
      </c>
    </row>
    <row r="544" spans="1:24" x14ac:dyDescent="0.3">
      <c r="A544" s="160"/>
      <c r="B544" s="3" t="s">
        <v>238</v>
      </c>
      <c r="C544" t="s">
        <v>239</v>
      </c>
      <c r="D544">
        <v>60</v>
      </c>
      <c r="E544" t="s">
        <v>641</v>
      </c>
      <c r="F544" s="3" t="s">
        <v>2811</v>
      </c>
      <c r="G544" t="s">
        <v>2812</v>
      </c>
      <c r="H544">
        <v>500</v>
      </c>
      <c r="I544" t="s">
        <v>210</v>
      </c>
      <c r="J544" t="s">
        <v>629</v>
      </c>
      <c r="K544">
        <v>45</v>
      </c>
      <c r="L544" t="s">
        <v>685</v>
      </c>
      <c r="M544" s="3" t="s">
        <v>2624</v>
      </c>
      <c r="N544" t="s">
        <v>2798</v>
      </c>
      <c r="O544" t="s">
        <v>2799</v>
      </c>
      <c r="P544">
        <v>110</v>
      </c>
      <c r="Q544">
        <v>0</v>
      </c>
      <c r="R544">
        <v>6</v>
      </c>
      <c r="S544">
        <v>1</v>
      </c>
      <c r="T544">
        <v>0</v>
      </c>
      <c r="U544">
        <v>0</v>
      </c>
      <c r="V544">
        <v>0</v>
      </c>
      <c r="W544">
        <v>0</v>
      </c>
      <c r="X544">
        <v>0</v>
      </c>
    </row>
    <row r="545" spans="1:24" x14ac:dyDescent="0.3">
      <c r="A545" s="160"/>
      <c r="B545" s="3" t="s">
        <v>2813</v>
      </c>
      <c r="C545" t="s">
        <v>2814</v>
      </c>
      <c r="D545">
        <v>21</v>
      </c>
      <c r="E545" t="s">
        <v>612</v>
      </c>
      <c r="F545" s="3" t="s">
        <v>2815</v>
      </c>
      <c r="G545" t="s">
        <v>2814</v>
      </c>
      <c r="H545">
        <v>500</v>
      </c>
      <c r="I545" t="s">
        <v>210</v>
      </c>
      <c r="J545" t="s">
        <v>616</v>
      </c>
      <c r="K545">
        <v>45</v>
      </c>
      <c r="L545" t="s">
        <v>685</v>
      </c>
      <c r="M545" s="3" t="s">
        <v>2624</v>
      </c>
      <c r="N545" t="s">
        <v>2816</v>
      </c>
      <c r="O545" t="s">
        <v>2817</v>
      </c>
      <c r="P545">
        <v>80</v>
      </c>
      <c r="Q545">
        <v>0</v>
      </c>
      <c r="R545">
        <v>0</v>
      </c>
      <c r="S545">
        <v>0</v>
      </c>
      <c r="T545">
        <v>0</v>
      </c>
      <c r="U545">
        <v>0</v>
      </c>
      <c r="V545">
        <v>0</v>
      </c>
      <c r="W545">
        <v>0</v>
      </c>
      <c r="X545">
        <v>0</v>
      </c>
    </row>
    <row r="546" spans="1:24" x14ac:dyDescent="0.3">
      <c r="A546" s="160"/>
      <c r="B546" s="3" t="s">
        <v>2687</v>
      </c>
      <c r="C546" t="s">
        <v>2688</v>
      </c>
      <c r="D546">
        <v>47</v>
      </c>
      <c r="E546" t="s">
        <v>678</v>
      </c>
      <c r="F546" s="3" t="s">
        <v>2818</v>
      </c>
      <c r="G546" t="s">
        <v>2819</v>
      </c>
      <c r="H546">
        <v>500</v>
      </c>
      <c r="I546" t="s">
        <v>210</v>
      </c>
      <c r="J546" t="s">
        <v>616</v>
      </c>
      <c r="K546">
        <v>45</v>
      </c>
      <c r="L546" t="s">
        <v>685</v>
      </c>
      <c r="M546" s="3" t="s">
        <v>2624</v>
      </c>
      <c r="N546" t="s">
        <v>2820</v>
      </c>
      <c r="O546" t="s">
        <v>2821</v>
      </c>
      <c r="P546">
        <v>80</v>
      </c>
      <c r="Q546">
        <v>0</v>
      </c>
      <c r="R546">
        <v>0</v>
      </c>
      <c r="S546">
        <v>0</v>
      </c>
      <c r="T546">
        <v>0</v>
      </c>
      <c r="U546">
        <v>0</v>
      </c>
      <c r="V546">
        <v>0</v>
      </c>
      <c r="W546">
        <v>0</v>
      </c>
      <c r="X546">
        <v>0</v>
      </c>
    </row>
    <row r="547" spans="1:24" x14ac:dyDescent="0.3">
      <c r="A547" s="160"/>
      <c r="B547" s="3" t="s">
        <v>2822</v>
      </c>
      <c r="C547" t="s">
        <v>2823</v>
      </c>
      <c r="D547">
        <v>60</v>
      </c>
      <c r="E547" t="s">
        <v>641</v>
      </c>
      <c r="F547" s="3" t="s">
        <v>2824</v>
      </c>
      <c r="G547" t="s">
        <v>2825</v>
      </c>
      <c r="H547">
        <v>202</v>
      </c>
      <c r="I547" t="s">
        <v>650</v>
      </c>
      <c r="J547" t="s">
        <v>616</v>
      </c>
      <c r="K547">
        <v>8</v>
      </c>
      <c r="L547" t="s">
        <v>786</v>
      </c>
      <c r="M547" s="3" t="s">
        <v>2624</v>
      </c>
      <c r="N547" t="s">
        <v>2826</v>
      </c>
      <c r="O547" t="s">
        <v>2827</v>
      </c>
      <c r="P547">
        <v>0</v>
      </c>
      <c r="Q547">
        <v>0</v>
      </c>
      <c r="R547">
        <v>0</v>
      </c>
      <c r="S547">
        <v>0</v>
      </c>
      <c r="T547">
        <v>0</v>
      </c>
      <c r="U547">
        <v>0</v>
      </c>
      <c r="V547">
        <v>0</v>
      </c>
      <c r="W547">
        <v>0</v>
      </c>
      <c r="X547">
        <v>0</v>
      </c>
    </row>
    <row r="548" spans="1:24" x14ac:dyDescent="0.3">
      <c r="A548" s="160"/>
      <c r="B548" s="3" t="s">
        <v>2822</v>
      </c>
      <c r="C548" t="s">
        <v>2823</v>
      </c>
      <c r="D548">
        <v>60</v>
      </c>
      <c r="E548" t="s">
        <v>641</v>
      </c>
      <c r="F548" s="3" t="s">
        <v>2828</v>
      </c>
      <c r="G548" t="s">
        <v>2829</v>
      </c>
      <c r="H548">
        <v>202</v>
      </c>
      <c r="I548" t="s">
        <v>650</v>
      </c>
      <c r="J548" t="s">
        <v>616</v>
      </c>
      <c r="K548">
        <v>8</v>
      </c>
      <c r="L548" t="s">
        <v>786</v>
      </c>
      <c r="M548" s="3" t="s">
        <v>2624</v>
      </c>
      <c r="N548" t="s">
        <v>2826</v>
      </c>
      <c r="O548" t="s">
        <v>2827</v>
      </c>
      <c r="P548">
        <v>0</v>
      </c>
      <c r="Q548">
        <v>0</v>
      </c>
      <c r="R548">
        <v>0</v>
      </c>
      <c r="S548">
        <v>0</v>
      </c>
      <c r="T548">
        <v>0</v>
      </c>
      <c r="U548">
        <v>0</v>
      </c>
      <c r="V548">
        <v>0</v>
      </c>
      <c r="W548">
        <v>0</v>
      </c>
      <c r="X548">
        <v>0</v>
      </c>
    </row>
    <row r="549" spans="1:24" x14ac:dyDescent="0.3">
      <c r="A549" s="160"/>
      <c r="B549" s="3" t="s">
        <v>2830</v>
      </c>
      <c r="C549" t="s">
        <v>2831</v>
      </c>
      <c r="D549">
        <v>95</v>
      </c>
      <c r="E549" t="s">
        <v>626</v>
      </c>
      <c r="F549" s="3" t="s">
        <v>2832</v>
      </c>
      <c r="G549" t="s">
        <v>2833</v>
      </c>
      <c r="H549">
        <v>500</v>
      </c>
      <c r="I549" t="s">
        <v>210</v>
      </c>
      <c r="J549" t="s">
        <v>616</v>
      </c>
      <c r="K549">
        <v>45</v>
      </c>
      <c r="L549" t="s">
        <v>685</v>
      </c>
      <c r="M549" s="3" t="s">
        <v>2624</v>
      </c>
      <c r="N549" t="s">
        <v>2826</v>
      </c>
      <c r="O549" t="s">
        <v>2827</v>
      </c>
      <c r="P549">
        <v>80</v>
      </c>
      <c r="Q549">
        <v>0</v>
      </c>
      <c r="R549">
        <v>12</v>
      </c>
      <c r="S549">
        <v>4</v>
      </c>
      <c r="T549">
        <v>0</v>
      </c>
      <c r="U549">
        <v>0</v>
      </c>
      <c r="V549">
        <v>0</v>
      </c>
      <c r="W549">
        <v>0</v>
      </c>
      <c r="X549">
        <v>0</v>
      </c>
    </row>
    <row r="550" spans="1:24" x14ac:dyDescent="0.3">
      <c r="A550" s="160"/>
      <c r="B550" s="3" t="s">
        <v>2687</v>
      </c>
      <c r="C550" t="s">
        <v>2688</v>
      </c>
      <c r="D550">
        <v>47</v>
      </c>
      <c r="E550" t="s">
        <v>678</v>
      </c>
      <c r="F550" s="3" t="s">
        <v>2834</v>
      </c>
      <c r="G550" t="s">
        <v>2835</v>
      </c>
      <c r="H550">
        <v>500</v>
      </c>
      <c r="I550" t="s">
        <v>210</v>
      </c>
      <c r="J550" t="s">
        <v>616</v>
      </c>
      <c r="K550">
        <v>45</v>
      </c>
      <c r="L550" t="s">
        <v>685</v>
      </c>
      <c r="M550" s="3" t="s">
        <v>2624</v>
      </c>
      <c r="N550" t="s">
        <v>2836</v>
      </c>
      <c r="O550" t="s">
        <v>2837</v>
      </c>
      <c r="P550">
        <v>91</v>
      </c>
      <c r="Q550">
        <v>0</v>
      </c>
      <c r="R550">
        <v>0</v>
      </c>
      <c r="S550">
        <v>4</v>
      </c>
      <c r="T550">
        <v>0</v>
      </c>
      <c r="U550">
        <v>0</v>
      </c>
      <c r="V550">
        <v>0</v>
      </c>
      <c r="W550">
        <v>0</v>
      </c>
      <c r="X550">
        <v>0</v>
      </c>
    </row>
    <row r="551" spans="1:24" x14ac:dyDescent="0.3">
      <c r="A551" s="160"/>
      <c r="B551" s="3" t="s">
        <v>2645</v>
      </c>
      <c r="C551" t="s">
        <v>2646</v>
      </c>
      <c r="D551">
        <v>60</v>
      </c>
      <c r="E551" t="s">
        <v>641</v>
      </c>
      <c r="F551" s="3" t="s">
        <v>2838</v>
      </c>
      <c r="G551" t="s">
        <v>2839</v>
      </c>
      <c r="H551">
        <v>354</v>
      </c>
      <c r="I551" t="s">
        <v>615</v>
      </c>
      <c r="J551" t="s">
        <v>616</v>
      </c>
      <c r="K551">
        <v>54</v>
      </c>
      <c r="L551" t="s">
        <v>617</v>
      </c>
      <c r="M551" s="3" t="s">
        <v>2624</v>
      </c>
      <c r="N551" t="s">
        <v>2840</v>
      </c>
      <c r="O551" t="s">
        <v>2841</v>
      </c>
      <c r="P551">
        <v>0</v>
      </c>
      <c r="Q551">
        <v>0</v>
      </c>
      <c r="R551">
        <v>0</v>
      </c>
      <c r="S551">
        <v>0</v>
      </c>
      <c r="T551">
        <v>0</v>
      </c>
      <c r="U551">
        <v>0</v>
      </c>
      <c r="V551">
        <v>34</v>
      </c>
      <c r="W551">
        <v>0</v>
      </c>
      <c r="X551">
        <v>0</v>
      </c>
    </row>
    <row r="552" spans="1:24" x14ac:dyDescent="0.3">
      <c r="A552" s="160"/>
      <c r="B552" s="3" t="s">
        <v>2842</v>
      </c>
      <c r="C552" t="s">
        <v>2843</v>
      </c>
      <c r="D552">
        <v>6</v>
      </c>
      <c r="E552" t="s">
        <v>2844</v>
      </c>
      <c r="F552" s="3" t="s">
        <v>2845</v>
      </c>
      <c r="G552" t="s">
        <v>2846</v>
      </c>
      <c r="H552">
        <v>500</v>
      </c>
      <c r="I552" t="s">
        <v>210</v>
      </c>
      <c r="J552" t="s">
        <v>616</v>
      </c>
      <c r="K552">
        <v>45</v>
      </c>
      <c r="L552" t="s">
        <v>685</v>
      </c>
      <c r="M552" s="3" t="s">
        <v>2624</v>
      </c>
      <c r="N552" t="s">
        <v>2847</v>
      </c>
      <c r="O552" t="s">
        <v>2848</v>
      </c>
      <c r="P552">
        <v>80</v>
      </c>
      <c r="Q552">
        <v>0</v>
      </c>
      <c r="R552">
        <v>0</v>
      </c>
      <c r="S552">
        <v>0</v>
      </c>
      <c r="T552">
        <v>0</v>
      </c>
      <c r="U552">
        <v>0</v>
      </c>
      <c r="V552">
        <v>0</v>
      </c>
      <c r="W552">
        <v>0</v>
      </c>
      <c r="X552">
        <v>0</v>
      </c>
    </row>
    <row r="553" spans="1:24" x14ac:dyDescent="0.3">
      <c r="A553" s="160"/>
      <c r="B553" s="3" t="s">
        <v>2849</v>
      </c>
      <c r="C553" t="s">
        <v>2850</v>
      </c>
      <c r="D553">
        <v>17</v>
      </c>
      <c r="E553" t="s">
        <v>712</v>
      </c>
      <c r="F553" s="3" t="s">
        <v>2851</v>
      </c>
      <c r="G553" t="s">
        <v>2852</v>
      </c>
      <c r="H553">
        <v>202</v>
      </c>
      <c r="I553" t="s">
        <v>650</v>
      </c>
      <c r="J553" t="s">
        <v>616</v>
      </c>
      <c r="K553">
        <v>8</v>
      </c>
      <c r="L553" t="s">
        <v>786</v>
      </c>
      <c r="M553" s="3" t="s">
        <v>2624</v>
      </c>
      <c r="N553" t="s">
        <v>2853</v>
      </c>
      <c r="O553" t="s">
        <v>2854</v>
      </c>
      <c r="P553">
        <v>0</v>
      </c>
      <c r="Q553">
        <v>0</v>
      </c>
      <c r="R553">
        <v>0</v>
      </c>
      <c r="S553">
        <v>0</v>
      </c>
      <c r="T553">
        <v>0</v>
      </c>
      <c r="U553">
        <v>0</v>
      </c>
      <c r="V553">
        <v>0</v>
      </c>
      <c r="W553">
        <v>0</v>
      </c>
      <c r="X553">
        <v>0</v>
      </c>
    </row>
    <row r="554" spans="1:24" x14ac:dyDescent="0.3">
      <c r="A554" s="160"/>
      <c r="B554" s="3" t="s">
        <v>2855</v>
      </c>
      <c r="C554" t="s">
        <v>2856</v>
      </c>
      <c r="D554">
        <v>60</v>
      </c>
      <c r="E554" t="s">
        <v>641</v>
      </c>
      <c r="F554" s="3" t="s">
        <v>2857</v>
      </c>
      <c r="G554" t="s">
        <v>2858</v>
      </c>
      <c r="H554">
        <v>202</v>
      </c>
      <c r="I554" t="s">
        <v>650</v>
      </c>
      <c r="J554" t="s">
        <v>616</v>
      </c>
      <c r="K554">
        <v>52</v>
      </c>
      <c r="L554" t="s">
        <v>2686</v>
      </c>
      <c r="M554" s="3" t="s">
        <v>2624</v>
      </c>
      <c r="N554" t="s">
        <v>2859</v>
      </c>
      <c r="O554" t="s">
        <v>2860</v>
      </c>
      <c r="P554">
        <v>0</v>
      </c>
      <c r="Q554">
        <v>0</v>
      </c>
      <c r="R554">
        <v>0</v>
      </c>
      <c r="S554">
        <v>0</v>
      </c>
      <c r="T554">
        <v>0</v>
      </c>
      <c r="U554">
        <v>0</v>
      </c>
      <c r="V554">
        <v>0</v>
      </c>
      <c r="W554">
        <v>0</v>
      </c>
      <c r="X554">
        <v>0</v>
      </c>
    </row>
    <row r="555" spans="1:24" x14ac:dyDescent="0.3">
      <c r="A555" s="160"/>
      <c r="B555" s="3" t="s">
        <v>2861</v>
      </c>
      <c r="C555" t="s">
        <v>2862</v>
      </c>
      <c r="D555">
        <v>13</v>
      </c>
      <c r="E555" t="s">
        <v>699</v>
      </c>
      <c r="F555" s="3" t="s">
        <v>2863</v>
      </c>
      <c r="G555" t="s">
        <v>2864</v>
      </c>
      <c r="H555">
        <v>500</v>
      </c>
      <c r="I555" t="s">
        <v>210</v>
      </c>
      <c r="J555" t="s">
        <v>629</v>
      </c>
      <c r="K555">
        <v>40</v>
      </c>
      <c r="L555" t="s">
        <v>623</v>
      </c>
      <c r="M555" s="3" t="s">
        <v>2624</v>
      </c>
      <c r="N555" t="s">
        <v>2865</v>
      </c>
      <c r="O555" t="s">
        <v>2866</v>
      </c>
      <c r="P555">
        <v>92</v>
      </c>
      <c r="Q555">
        <v>0</v>
      </c>
      <c r="R555">
        <v>0</v>
      </c>
      <c r="S555">
        <v>0</v>
      </c>
      <c r="T555">
        <v>0</v>
      </c>
      <c r="U555">
        <v>0</v>
      </c>
      <c r="V555">
        <v>0</v>
      </c>
      <c r="W555">
        <v>0</v>
      </c>
      <c r="X555">
        <v>0</v>
      </c>
    </row>
    <row r="556" spans="1:24" x14ac:dyDescent="0.3">
      <c r="A556" s="160"/>
      <c r="B556" s="3" t="s">
        <v>2867</v>
      </c>
      <c r="C556" t="s">
        <v>2868</v>
      </c>
      <c r="D556">
        <v>61</v>
      </c>
      <c r="E556" t="s">
        <v>688</v>
      </c>
      <c r="F556" s="3" t="s">
        <v>2869</v>
      </c>
      <c r="G556" t="s">
        <v>2870</v>
      </c>
      <c r="H556">
        <v>500</v>
      </c>
      <c r="I556" t="s">
        <v>210</v>
      </c>
      <c r="J556" t="s">
        <v>616</v>
      </c>
      <c r="K556">
        <v>45</v>
      </c>
      <c r="L556" t="s">
        <v>685</v>
      </c>
      <c r="M556" s="3" t="s">
        <v>2624</v>
      </c>
      <c r="N556" t="s">
        <v>2871</v>
      </c>
      <c r="O556" t="s">
        <v>2872</v>
      </c>
      <c r="P556">
        <v>81</v>
      </c>
      <c r="Q556">
        <v>0</v>
      </c>
      <c r="R556">
        <v>0</v>
      </c>
      <c r="S556">
        <v>3</v>
      </c>
      <c r="T556">
        <v>0</v>
      </c>
      <c r="U556">
        <v>0</v>
      </c>
      <c r="V556">
        <v>0</v>
      </c>
      <c r="W556">
        <v>0</v>
      </c>
      <c r="X556">
        <v>0</v>
      </c>
    </row>
    <row r="557" spans="1:24" x14ac:dyDescent="0.3">
      <c r="A557" s="160"/>
      <c r="B557" s="3" t="s">
        <v>2867</v>
      </c>
      <c r="C557" t="s">
        <v>2868</v>
      </c>
      <c r="D557">
        <v>61</v>
      </c>
      <c r="E557" t="s">
        <v>688</v>
      </c>
      <c r="F557" s="3" t="s">
        <v>2873</v>
      </c>
      <c r="G557" t="s">
        <v>2874</v>
      </c>
      <c r="H557">
        <v>500</v>
      </c>
      <c r="I557" t="s">
        <v>210</v>
      </c>
      <c r="J557" t="s">
        <v>616</v>
      </c>
      <c r="K557">
        <v>41</v>
      </c>
      <c r="L557" t="s">
        <v>660</v>
      </c>
      <c r="M557" s="3" t="s">
        <v>2624</v>
      </c>
      <c r="N557" t="s">
        <v>2871</v>
      </c>
      <c r="O557" t="s">
        <v>2872</v>
      </c>
      <c r="P557">
        <v>89</v>
      </c>
      <c r="Q557">
        <v>0</v>
      </c>
      <c r="R557">
        <v>0</v>
      </c>
      <c r="S557">
        <v>4</v>
      </c>
      <c r="T557">
        <v>0</v>
      </c>
      <c r="U557">
        <v>0</v>
      </c>
      <c r="V557">
        <v>0</v>
      </c>
      <c r="W557">
        <v>0</v>
      </c>
      <c r="X557">
        <v>0</v>
      </c>
    </row>
    <row r="558" spans="1:24" x14ac:dyDescent="0.3">
      <c r="A558" s="160"/>
      <c r="B558" s="3" t="s">
        <v>2867</v>
      </c>
      <c r="C558" t="s">
        <v>2868</v>
      </c>
      <c r="D558">
        <v>61</v>
      </c>
      <c r="E558" t="s">
        <v>688</v>
      </c>
      <c r="F558" s="3" t="s">
        <v>2875</v>
      </c>
      <c r="G558" t="s">
        <v>2876</v>
      </c>
      <c r="H558">
        <v>500</v>
      </c>
      <c r="I558" t="s">
        <v>210</v>
      </c>
      <c r="J558" t="s">
        <v>616</v>
      </c>
      <c r="K558">
        <v>41</v>
      </c>
      <c r="L558" t="s">
        <v>660</v>
      </c>
      <c r="M558" s="3" t="s">
        <v>2624</v>
      </c>
      <c r="N558" t="s">
        <v>2871</v>
      </c>
      <c r="O558" t="s">
        <v>2872</v>
      </c>
      <c r="P558">
        <v>84</v>
      </c>
      <c r="Q558">
        <v>0</v>
      </c>
      <c r="R558">
        <v>8</v>
      </c>
      <c r="S558">
        <v>3</v>
      </c>
      <c r="T558">
        <v>0</v>
      </c>
      <c r="U558">
        <v>0</v>
      </c>
      <c r="V558">
        <v>0</v>
      </c>
      <c r="W558">
        <v>0</v>
      </c>
      <c r="X558">
        <v>0</v>
      </c>
    </row>
    <row r="559" spans="1:24" x14ac:dyDescent="0.3">
      <c r="A559" s="160"/>
      <c r="B559" s="3" t="s">
        <v>2877</v>
      </c>
      <c r="C559" t="s">
        <v>2878</v>
      </c>
      <c r="D559">
        <v>72</v>
      </c>
      <c r="E559" t="s">
        <v>633</v>
      </c>
      <c r="F559" s="3" t="s">
        <v>2879</v>
      </c>
      <c r="G559" t="s">
        <v>2880</v>
      </c>
      <c r="H559">
        <v>502</v>
      </c>
      <c r="I559" t="s">
        <v>1021</v>
      </c>
      <c r="J559" t="s">
        <v>616</v>
      </c>
      <c r="K559">
        <v>8</v>
      </c>
      <c r="L559" t="s">
        <v>786</v>
      </c>
      <c r="M559" s="3" t="s">
        <v>2624</v>
      </c>
      <c r="N559" t="s">
        <v>2871</v>
      </c>
      <c r="O559" t="s">
        <v>2872</v>
      </c>
      <c r="P559">
        <v>98</v>
      </c>
      <c r="Q559">
        <v>0</v>
      </c>
      <c r="R559">
        <v>0</v>
      </c>
      <c r="S559">
        <v>0</v>
      </c>
      <c r="T559">
        <v>0</v>
      </c>
      <c r="U559">
        <v>0</v>
      </c>
      <c r="V559">
        <v>0</v>
      </c>
      <c r="W559">
        <v>0</v>
      </c>
      <c r="X559">
        <v>0</v>
      </c>
    </row>
    <row r="560" spans="1:24" x14ac:dyDescent="0.3">
      <c r="A560" s="160"/>
      <c r="B560" s="3" t="s">
        <v>2687</v>
      </c>
      <c r="C560" t="s">
        <v>2688</v>
      </c>
      <c r="D560">
        <v>47</v>
      </c>
      <c r="E560" t="s">
        <v>678</v>
      </c>
      <c r="F560" s="3" t="s">
        <v>2881</v>
      </c>
      <c r="G560" t="s">
        <v>2882</v>
      </c>
      <c r="H560">
        <v>500</v>
      </c>
      <c r="I560" t="s">
        <v>210</v>
      </c>
      <c r="J560" t="s">
        <v>616</v>
      </c>
      <c r="K560">
        <v>41</v>
      </c>
      <c r="L560" t="s">
        <v>660</v>
      </c>
      <c r="M560" s="3" t="s">
        <v>2624</v>
      </c>
      <c r="N560" t="s">
        <v>2871</v>
      </c>
      <c r="O560" t="s">
        <v>2872</v>
      </c>
      <c r="P560">
        <v>80</v>
      </c>
      <c r="Q560">
        <v>0</v>
      </c>
      <c r="R560">
        <v>0</v>
      </c>
      <c r="S560">
        <v>0</v>
      </c>
      <c r="T560">
        <v>0</v>
      </c>
      <c r="U560">
        <v>0</v>
      </c>
      <c r="V560">
        <v>0</v>
      </c>
      <c r="W560">
        <v>0</v>
      </c>
      <c r="X560">
        <v>0</v>
      </c>
    </row>
    <row r="561" spans="1:24" x14ac:dyDescent="0.3">
      <c r="A561" s="160"/>
      <c r="B561" s="3" t="s">
        <v>2687</v>
      </c>
      <c r="C561" t="s">
        <v>2688</v>
      </c>
      <c r="D561">
        <v>47</v>
      </c>
      <c r="E561" t="s">
        <v>678</v>
      </c>
      <c r="F561" s="3" t="s">
        <v>2883</v>
      </c>
      <c r="G561" t="s">
        <v>2884</v>
      </c>
      <c r="H561">
        <v>500</v>
      </c>
      <c r="I561" t="s">
        <v>210</v>
      </c>
      <c r="J561" t="s">
        <v>616</v>
      </c>
      <c r="K561">
        <v>45</v>
      </c>
      <c r="L561" t="s">
        <v>685</v>
      </c>
      <c r="M561" s="3" t="s">
        <v>2624</v>
      </c>
      <c r="N561" t="s">
        <v>2871</v>
      </c>
      <c r="O561" t="s">
        <v>2872</v>
      </c>
      <c r="P561">
        <v>80</v>
      </c>
      <c r="Q561">
        <v>0</v>
      </c>
      <c r="R561">
        <v>8</v>
      </c>
      <c r="S561">
        <v>0</v>
      </c>
      <c r="T561">
        <v>0</v>
      </c>
      <c r="U561">
        <v>0</v>
      </c>
      <c r="V561">
        <v>0</v>
      </c>
      <c r="W561">
        <v>0</v>
      </c>
      <c r="X561">
        <v>0</v>
      </c>
    </row>
    <row r="562" spans="1:24" x14ac:dyDescent="0.3">
      <c r="A562" s="160"/>
      <c r="B562" s="3" t="s">
        <v>121</v>
      </c>
      <c r="C562" t="s">
        <v>122</v>
      </c>
      <c r="D562">
        <v>17</v>
      </c>
      <c r="E562" t="s">
        <v>712</v>
      </c>
      <c r="F562" s="3" t="s">
        <v>2885</v>
      </c>
      <c r="G562" t="s">
        <v>2886</v>
      </c>
      <c r="H562">
        <v>500</v>
      </c>
      <c r="I562" t="s">
        <v>210</v>
      </c>
      <c r="J562" t="s">
        <v>616</v>
      </c>
      <c r="K562">
        <v>45</v>
      </c>
      <c r="L562" t="s">
        <v>685</v>
      </c>
      <c r="M562" s="3" t="s">
        <v>2624</v>
      </c>
      <c r="N562" t="s">
        <v>2871</v>
      </c>
      <c r="O562" t="s">
        <v>2872</v>
      </c>
      <c r="P562">
        <v>81</v>
      </c>
      <c r="Q562">
        <v>0</v>
      </c>
      <c r="R562">
        <v>0</v>
      </c>
      <c r="S562">
        <v>3</v>
      </c>
      <c r="T562">
        <v>0</v>
      </c>
      <c r="U562">
        <v>0</v>
      </c>
      <c r="V562">
        <v>0</v>
      </c>
      <c r="W562">
        <v>0</v>
      </c>
      <c r="X562">
        <v>0</v>
      </c>
    </row>
    <row r="563" spans="1:24" x14ac:dyDescent="0.3">
      <c r="A563" s="160"/>
      <c r="B563" s="3" t="s">
        <v>121</v>
      </c>
      <c r="C563" t="s">
        <v>122</v>
      </c>
      <c r="D563">
        <v>17</v>
      </c>
      <c r="E563" t="s">
        <v>712</v>
      </c>
      <c r="F563" s="3" t="s">
        <v>2887</v>
      </c>
      <c r="G563" t="s">
        <v>2888</v>
      </c>
      <c r="H563">
        <v>207</v>
      </c>
      <c r="I563" t="s">
        <v>706</v>
      </c>
      <c r="J563" t="s">
        <v>616</v>
      </c>
      <c r="K563">
        <v>9</v>
      </c>
      <c r="L563" t="s">
        <v>707</v>
      </c>
      <c r="M563" s="3" t="s">
        <v>2624</v>
      </c>
      <c r="N563" t="s">
        <v>2871</v>
      </c>
      <c r="O563" t="s">
        <v>2872</v>
      </c>
      <c r="P563">
        <v>0</v>
      </c>
      <c r="Q563">
        <v>0</v>
      </c>
      <c r="R563">
        <v>24</v>
      </c>
      <c r="S563">
        <v>0</v>
      </c>
      <c r="T563">
        <v>0</v>
      </c>
      <c r="U563">
        <v>0</v>
      </c>
      <c r="V563">
        <v>0</v>
      </c>
      <c r="W563">
        <v>0</v>
      </c>
      <c r="X563">
        <v>0</v>
      </c>
    </row>
    <row r="564" spans="1:24" x14ac:dyDescent="0.3">
      <c r="A564" s="160"/>
      <c r="B564" s="3" t="s">
        <v>121</v>
      </c>
      <c r="C564" t="s">
        <v>122</v>
      </c>
      <c r="D564">
        <v>17</v>
      </c>
      <c r="E564" t="s">
        <v>712</v>
      </c>
      <c r="F564" s="3" t="s">
        <v>2889</v>
      </c>
      <c r="G564" t="s">
        <v>2890</v>
      </c>
      <c r="H564">
        <v>354</v>
      </c>
      <c r="I564" t="s">
        <v>615</v>
      </c>
      <c r="J564" t="s">
        <v>616</v>
      </c>
      <c r="K564">
        <v>54</v>
      </c>
      <c r="L564" t="s">
        <v>617</v>
      </c>
      <c r="M564" s="3" t="s">
        <v>2624</v>
      </c>
      <c r="N564" t="s">
        <v>2871</v>
      </c>
      <c r="O564" t="s">
        <v>2872</v>
      </c>
      <c r="P564">
        <v>0</v>
      </c>
      <c r="Q564">
        <v>0</v>
      </c>
      <c r="R564">
        <v>0</v>
      </c>
      <c r="S564">
        <v>0</v>
      </c>
      <c r="T564">
        <v>0</v>
      </c>
      <c r="U564">
        <v>0</v>
      </c>
      <c r="V564">
        <v>249</v>
      </c>
      <c r="W564">
        <v>10</v>
      </c>
      <c r="X564">
        <v>0</v>
      </c>
    </row>
    <row r="565" spans="1:24" x14ac:dyDescent="0.3">
      <c r="A565" s="160"/>
      <c r="B565" s="3" t="s">
        <v>121</v>
      </c>
      <c r="C565" t="s">
        <v>122</v>
      </c>
      <c r="D565">
        <v>17</v>
      </c>
      <c r="E565" t="s">
        <v>712</v>
      </c>
      <c r="F565" s="3" t="s">
        <v>2891</v>
      </c>
      <c r="G565" t="s">
        <v>2892</v>
      </c>
      <c r="H565">
        <v>202</v>
      </c>
      <c r="I565" t="s">
        <v>650</v>
      </c>
      <c r="J565" t="s">
        <v>616</v>
      </c>
      <c r="K565">
        <v>52</v>
      </c>
      <c r="L565" t="s">
        <v>2686</v>
      </c>
      <c r="M565" s="3" t="s">
        <v>2624</v>
      </c>
      <c r="N565" t="s">
        <v>2871</v>
      </c>
      <c r="O565" t="s">
        <v>2872</v>
      </c>
      <c r="P565">
        <v>0</v>
      </c>
      <c r="Q565">
        <v>0</v>
      </c>
      <c r="R565">
        <v>0</v>
      </c>
      <c r="S565">
        <v>1</v>
      </c>
      <c r="T565">
        <v>0</v>
      </c>
      <c r="U565">
        <v>0</v>
      </c>
      <c r="V565">
        <v>0</v>
      </c>
      <c r="W565">
        <v>0</v>
      </c>
      <c r="X565">
        <v>0</v>
      </c>
    </row>
    <row r="566" spans="1:24" x14ac:dyDescent="0.3">
      <c r="A566" s="160"/>
      <c r="B566" s="3" t="s">
        <v>121</v>
      </c>
      <c r="C566" t="s">
        <v>122</v>
      </c>
      <c r="D566">
        <v>17</v>
      </c>
      <c r="E566" t="s">
        <v>712</v>
      </c>
      <c r="F566" s="3" t="s">
        <v>2893</v>
      </c>
      <c r="G566" t="s">
        <v>2894</v>
      </c>
      <c r="H566">
        <v>202</v>
      </c>
      <c r="I566" t="s">
        <v>650</v>
      </c>
      <c r="J566" t="s">
        <v>616</v>
      </c>
      <c r="K566">
        <v>52</v>
      </c>
      <c r="L566" t="s">
        <v>2686</v>
      </c>
      <c r="M566" s="3" t="s">
        <v>2624</v>
      </c>
      <c r="N566" t="s">
        <v>2871</v>
      </c>
      <c r="O566" t="s">
        <v>2872</v>
      </c>
      <c r="P566">
        <v>0</v>
      </c>
      <c r="Q566">
        <v>0</v>
      </c>
      <c r="R566">
        <v>0</v>
      </c>
      <c r="S566">
        <v>0</v>
      </c>
      <c r="T566">
        <v>0</v>
      </c>
      <c r="U566">
        <v>0</v>
      </c>
      <c r="V566">
        <v>0</v>
      </c>
      <c r="W566">
        <v>0</v>
      </c>
      <c r="X566">
        <v>0</v>
      </c>
    </row>
    <row r="567" spans="1:24" x14ac:dyDescent="0.3">
      <c r="A567" s="160"/>
      <c r="B567" s="3" t="s">
        <v>121</v>
      </c>
      <c r="C567" t="s">
        <v>122</v>
      </c>
      <c r="D567">
        <v>17</v>
      </c>
      <c r="E567" t="s">
        <v>712</v>
      </c>
      <c r="F567" s="3" t="s">
        <v>2895</v>
      </c>
      <c r="G567" t="s">
        <v>2896</v>
      </c>
      <c r="H567">
        <v>202</v>
      </c>
      <c r="I567" t="s">
        <v>650</v>
      </c>
      <c r="J567" t="s">
        <v>616</v>
      </c>
      <c r="K567">
        <v>52</v>
      </c>
      <c r="L567" t="s">
        <v>2686</v>
      </c>
      <c r="M567" s="3" t="s">
        <v>2624</v>
      </c>
      <c r="N567" t="s">
        <v>2871</v>
      </c>
      <c r="O567" t="s">
        <v>2872</v>
      </c>
      <c r="P567">
        <v>0</v>
      </c>
      <c r="Q567">
        <v>0</v>
      </c>
      <c r="R567">
        <v>0</v>
      </c>
      <c r="S567">
        <v>0</v>
      </c>
      <c r="T567">
        <v>0</v>
      </c>
      <c r="U567">
        <v>0</v>
      </c>
      <c r="V567">
        <v>0</v>
      </c>
      <c r="W567">
        <v>0</v>
      </c>
      <c r="X567">
        <v>0</v>
      </c>
    </row>
    <row r="568" spans="1:24" x14ac:dyDescent="0.3">
      <c r="A568" s="160"/>
      <c r="B568" s="3" t="s">
        <v>121</v>
      </c>
      <c r="C568" t="s">
        <v>122</v>
      </c>
      <c r="D568">
        <v>17</v>
      </c>
      <c r="E568" t="s">
        <v>712</v>
      </c>
      <c r="F568" s="3" t="s">
        <v>2897</v>
      </c>
      <c r="G568" t="s">
        <v>2898</v>
      </c>
      <c r="H568">
        <v>500</v>
      </c>
      <c r="I568" t="s">
        <v>210</v>
      </c>
      <c r="J568" t="s">
        <v>616</v>
      </c>
      <c r="K568">
        <v>45</v>
      </c>
      <c r="L568" t="s">
        <v>685</v>
      </c>
      <c r="M568" s="3" t="s">
        <v>2624</v>
      </c>
      <c r="N568" t="s">
        <v>2871</v>
      </c>
      <c r="O568" t="s">
        <v>2872</v>
      </c>
      <c r="P568">
        <v>62</v>
      </c>
      <c r="Q568">
        <v>0</v>
      </c>
      <c r="R568">
        <v>0</v>
      </c>
      <c r="S568">
        <v>0</v>
      </c>
      <c r="T568">
        <v>0</v>
      </c>
      <c r="U568">
        <v>0</v>
      </c>
      <c r="V568">
        <v>0</v>
      </c>
      <c r="W568">
        <v>0</v>
      </c>
      <c r="X568">
        <v>0</v>
      </c>
    </row>
    <row r="569" spans="1:24" x14ac:dyDescent="0.3">
      <c r="A569" s="160"/>
      <c r="B569" s="3" t="s">
        <v>121</v>
      </c>
      <c r="C569" t="s">
        <v>122</v>
      </c>
      <c r="D569">
        <v>17</v>
      </c>
      <c r="E569" t="s">
        <v>712</v>
      </c>
      <c r="F569" s="3" t="s">
        <v>2899</v>
      </c>
      <c r="G569" t="s">
        <v>2900</v>
      </c>
      <c r="H569">
        <v>202</v>
      </c>
      <c r="I569" t="s">
        <v>650</v>
      </c>
      <c r="J569" t="s">
        <v>616</v>
      </c>
      <c r="K569">
        <v>52</v>
      </c>
      <c r="L569" t="s">
        <v>2686</v>
      </c>
      <c r="M569" s="3" t="s">
        <v>2624</v>
      </c>
      <c r="N569" t="s">
        <v>2871</v>
      </c>
      <c r="O569" t="s">
        <v>2872</v>
      </c>
      <c r="P569">
        <v>0</v>
      </c>
      <c r="Q569">
        <v>0</v>
      </c>
      <c r="R569">
        <v>0</v>
      </c>
      <c r="S569">
        <v>12</v>
      </c>
      <c r="T569">
        <v>0</v>
      </c>
      <c r="U569">
        <v>0</v>
      </c>
      <c r="V569">
        <v>0</v>
      </c>
      <c r="W569">
        <v>0</v>
      </c>
      <c r="X569">
        <v>0</v>
      </c>
    </row>
    <row r="570" spans="1:24" x14ac:dyDescent="0.3">
      <c r="A570" s="160"/>
      <c r="B570" s="3" t="s">
        <v>216</v>
      </c>
      <c r="C570" t="s">
        <v>217</v>
      </c>
      <c r="D570">
        <v>95</v>
      </c>
      <c r="E570" t="s">
        <v>626</v>
      </c>
      <c r="F570" s="3" t="s">
        <v>2901</v>
      </c>
      <c r="G570" t="s">
        <v>2902</v>
      </c>
      <c r="H570">
        <v>500</v>
      </c>
      <c r="I570" t="s">
        <v>210</v>
      </c>
      <c r="J570" t="s">
        <v>616</v>
      </c>
      <c r="K570">
        <v>47</v>
      </c>
      <c r="L570" t="s">
        <v>630</v>
      </c>
      <c r="M570" s="3" t="s">
        <v>2624</v>
      </c>
      <c r="N570" t="s">
        <v>2871</v>
      </c>
      <c r="O570" t="s">
        <v>2872</v>
      </c>
      <c r="P570">
        <v>92</v>
      </c>
      <c r="Q570">
        <v>0</v>
      </c>
      <c r="R570">
        <v>0</v>
      </c>
      <c r="S570">
        <v>0</v>
      </c>
      <c r="T570">
        <v>0</v>
      </c>
      <c r="U570">
        <v>0</v>
      </c>
      <c r="V570">
        <v>0</v>
      </c>
      <c r="W570">
        <v>0</v>
      </c>
      <c r="X570">
        <v>0</v>
      </c>
    </row>
    <row r="571" spans="1:24" x14ac:dyDescent="0.3">
      <c r="A571" s="160"/>
      <c r="B571" s="3" t="s">
        <v>2903</v>
      </c>
      <c r="C571" t="s">
        <v>2904</v>
      </c>
      <c r="D571">
        <v>61</v>
      </c>
      <c r="E571" t="s">
        <v>688</v>
      </c>
      <c r="F571" s="3" t="s">
        <v>2905</v>
      </c>
      <c r="G571" t="s">
        <v>2906</v>
      </c>
      <c r="H571">
        <v>209</v>
      </c>
      <c r="I571" t="s">
        <v>726</v>
      </c>
      <c r="J571" t="s">
        <v>616</v>
      </c>
      <c r="K571">
        <v>57</v>
      </c>
      <c r="L571" t="s">
        <v>2810</v>
      </c>
      <c r="M571" s="3" t="s">
        <v>2624</v>
      </c>
      <c r="N571" t="s">
        <v>2871</v>
      </c>
      <c r="O571" t="s">
        <v>2872</v>
      </c>
      <c r="P571">
        <v>0</v>
      </c>
      <c r="Q571">
        <v>0</v>
      </c>
      <c r="R571">
        <v>0</v>
      </c>
      <c r="S571">
        <v>0</v>
      </c>
      <c r="T571">
        <v>0</v>
      </c>
      <c r="U571">
        <v>0</v>
      </c>
      <c r="V571">
        <v>19</v>
      </c>
      <c r="W571">
        <v>0</v>
      </c>
      <c r="X571">
        <v>0</v>
      </c>
    </row>
    <row r="572" spans="1:24" x14ac:dyDescent="0.3">
      <c r="A572" s="160"/>
      <c r="B572" s="3" t="s">
        <v>2907</v>
      </c>
      <c r="C572" t="s">
        <v>2908</v>
      </c>
      <c r="D572">
        <v>22</v>
      </c>
      <c r="E572" t="s">
        <v>1856</v>
      </c>
      <c r="F572" s="3" t="s">
        <v>2909</v>
      </c>
      <c r="G572" t="s">
        <v>2910</v>
      </c>
      <c r="H572">
        <v>500</v>
      </c>
      <c r="I572" t="s">
        <v>210</v>
      </c>
      <c r="J572" t="s">
        <v>616</v>
      </c>
      <c r="K572">
        <v>45</v>
      </c>
      <c r="L572" t="s">
        <v>685</v>
      </c>
      <c r="M572" s="3" t="s">
        <v>2624</v>
      </c>
      <c r="N572" t="s">
        <v>2911</v>
      </c>
      <c r="O572" t="s">
        <v>2912</v>
      </c>
      <c r="P572">
        <v>82</v>
      </c>
      <c r="Q572">
        <v>0</v>
      </c>
      <c r="R572">
        <v>0</v>
      </c>
      <c r="S572">
        <v>1</v>
      </c>
      <c r="T572">
        <v>0</v>
      </c>
      <c r="U572">
        <v>0</v>
      </c>
      <c r="V572">
        <v>0</v>
      </c>
      <c r="W572">
        <v>0</v>
      </c>
      <c r="X572">
        <v>0</v>
      </c>
    </row>
    <row r="573" spans="1:24" x14ac:dyDescent="0.3">
      <c r="A573" s="160"/>
      <c r="B573" s="3" t="s">
        <v>2913</v>
      </c>
      <c r="C573" t="s">
        <v>2914</v>
      </c>
      <c r="D573">
        <v>60</v>
      </c>
      <c r="E573" t="s">
        <v>641</v>
      </c>
      <c r="F573" s="3" t="s">
        <v>2915</v>
      </c>
      <c r="G573" t="s">
        <v>2916</v>
      </c>
      <c r="H573">
        <v>500</v>
      </c>
      <c r="I573" t="s">
        <v>210</v>
      </c>
      <c r="J573" t="s">
        <v>616</v>
      </c>
      <c r="K573">
        <v>45</v>
      </c>
      <c r="L573" t="s">
        <v>685</v>
      </c>
      <c r="M573" s="3" t="s">
        <v>2624</v>
      </c>
      <c r="N573" t="s">
        <v>2917</v>
      </c>
      <c r="O573" t="s">
        <v>2918</v>
      </c>
      <c r="P573">
        <v>75</v>
      </c>
      <c r="Q573">
        <v>0</v>
      </c>
      <c r="R573">
        <v>0</v>
      </c>
      <c r="S573">
        <v>0</v>
      </c>
      <c r="T573">
        <v>0</v>
      </c>
      <c r="U573">
        <v>0</v>
      </c>
      <c r="V573">
        <v>0</v>
      </c>
      <c r="W573">
        <v>0</v>
      </c>
      <c r="X573">
        <v>0</v>
      </c>
    </row>
    <row r="574" spans="1:24" x14ac:dyDescent="0.3">
      <c r="A574" s="160"/>
      <c r="B574" s="3" t="s">
        <v>216</v>
      </c>
      <c r="C574" t="s">
        <v>217</v>
      </c>
      <c r="D574">
        <v>95</v>
      </c>
      <c r="E574" t="s">
        <v>626</v>
      </c>
      <c r="F574" s="3" t="s">
        <v>2919</v>
      </c>
      <c r="G574" t="s">
        <v>2920</v>
      </c>
      <c r="H574">
        <v>500</v>
      </c>
      <c r="I574" t="s">
        <v>210</v>
      </c>
      <c r="J574" t="s">
        <v>616</v>
      </c>
      <c r="K574">
        <v>47</v>
      </c>
      <c r="L574" t="s">
        <v>630</v>
      </c>
      <c r="M574" s="3" t="s">
        <v>2624</v>
      </c>
      <c r="N574" t="s">
        <v>2921</v>
      </c>
      <c r="O574" t="s">
        <v>2922</v>
      </c>
      <c r="P574">
        <v>73</v>
      </c>
      <c r="Q574">
        <v>0</v>
      </c>
      <c r="R574">
        <v>0</v>
      </c>
      <c r="S574">
        <v>0</v>
      </c>
      <c r="T574">
        <v>0</v>
      </c>
      <c r="U574">
        <v>0</v>
      </c>
      <c r="V574">
        <v>0</v>
      </c>
      <c r="W574">
        <v>0</v>
      </c>
      <c r="X574">
        <v>0</v>
      </c>
    </row>
    <row r="575" spans="1:24" x14ac:dyDescent="0.3">
      <c r="A575" s="160"/>
      <c r="B575" s="3" t="s">
        <v>2923</v>
      </c>
      <c r="C575" t="s">
        <v>2924</v>
      </c>
      <c r="D575">
        <v>21</v>
      </c>
      <c r="E575" t="s">
        <v>612</v>
      </c>
      <c r="F575" s="3" t="s">
        <v>2925</v>
      </c>
      <c r="G575" t="s">
        <v>2926</v>
      </c>
      <c r="H575">
        <v>500</v>
      </c>
      <c r="I575" t="s">
        <v>210</v>
      </c>
      <c r="J575" t="s">
        <v>629</v>
      </c>
      <c r="K575">
        <v>45</v>
      </c>
      <c r="L575" t="s">
        <v>685</v>
      </c>
      <c r="M575" s="3" t="s">
        <v>2624</v>
      </c>
      <c r="N575" t="s">
        <v>2927</v>
      </c>
      <c r="O575" t="s">
        <v>2928</v>
      </c>
      <c r="P575">
        <v>81</v>
      </c>
      <c r="Q575">
        <v>0</v>
      </c>
      <c r="R575">
        <v>6</v>
      </c>
      <c r="S575">
        <v>5</v>
      </c>
      <c r="T575">
        <v>0</v>
      </c>
      <c r="U575">
        <v>0</v>
      </c>
      <c r="V575">
        <v>0</v>
      </c>
      <c r="W575">
        <v>0</v>
      </c>
      <c r="X575">
        <v>0</v>
      </c>
    </row>
    <row r="576" spans="1:24" x14ac:dyDescent="0.3">
      <c r="A576" s="160"/>
      <c r="B576" s="3" t="s">
        <v>2929</v>
      </c>
      <c r="C576" t="s">
        <v>2930</v>
      </c>
      <c r="D576">
        <v>60</v>
      </c>
      <c r="E576" t="s">
        <v>641</v>
      </c>
      <c r="F576" s="3" t="s">
        <v>2931</v>
      </c>
      <c r="G576" t="s">
        <v>2932</v>
      </c>
      <c r="H576">
        <v>354</v>
      </c>
      <c r="I576" t="s">
        <v>615</v>
      </c>
      <c r="J576" t="s">
        <v>629</v>
      </c>
      <c r="K576">
        <v>54</v>
      </c>
      <c r="L576" t="s">
        <v>617</v>
      </c>
      <c r="M576" s="3" t="s">
        <v>2624</v>
      </c>
      <c r="N576" t="s">
        <v>2927</v>
      </c>
      <c r="O576" t="s">
        <v>2928</v>
      </c>
      <c r="P576">
        <v>0</v>
      </c>
      <c r="Q576">
        <v>0</v>
      </c>
      <c r="R576">
        <v>0</v>
      </c>
      <c r="S576">
        <v>0</v>
      </c>
      <c r="T576">
        <v>0</v>
      </c>
      <c r="U576">
        <v>0</v>
      </c>
      <c r="V576">
        <v>31</v>
      </c>
      <c r="W576">
        <v>0</v>
      </c>
      <c r="X576">
        <v>0</v>
      </c>
    </row>
    <row r="577" spans="1:24" x14ac:dyDescent="0.3">
      <c r="A577" s="160"/>
      <c r="B577" s="3" t="s">
        <v>2933</v>
      </c>
      <c r="C577" t="s">
        <v>2934</v>
      </c>
      <c r="D577">
        <v>17</v>
      </c>
      <c r="E577" t="s">
        <v>712</v>
      </c>
      <c r="F577" s="3" t="s">
        <v>2935</v>
      </c>
      <c r="G577" t="s">
        <v>2936</v>
      </c>
      <c r="H577">
        <v>202</v>
      </c>
      <c r="I577" t="s">
        <v>650</v>
      </c>
      <c r="J577" t="s">
        <v>616</v>
      </c>
      <c r="K577">
        <v>52</v>
      </c>
      <c r="L577" t="s">
        <v>2686</v>
      </c>
      <c r="M577" s="3" t="s">
        <v>2624</v>
      </c>
      <c r="N577" t="s">
        <v>2937</v>
      </c>
      <c r="O577" t="s">
        <v>2938</v>
      </c>
      <c r="P577">
        <v>0</v>
      </c>
      <c r="Q577">
        <v>0</v>
      </c>
      <c r="R577">
        <v>0</v>
      </c>
      <c r="S577">
        <v>3</v>
      </c>
      <c r="T577">
        <v>0</v>
      </c>
      <c r="U577">
        <v>0</v>
      </c>
      <c r="V577">
        <v>0</v>
      </c>
      <c r="W577">
        <v>0</v>
      </c>
      <c r="X577">
        <v>0</v>
      </c>
    </row>
    <row r="578" spans="1:24" x14ac:dyDescent="0.3">
      <c r="A578" s="160"/>
      <c r="B578" s="3" t="s">
        <v>2939</v>
      </c>
      <c r="C578" t="s">
        <v>2940</v>
      </c>
      <c r="D578">
        <v>22</v>
      </c>
      <c r="E578" t="s">
        <v>1856</v>
      </c>
      <c r="F578" s="3" t="s">
        <v>2941</v>
      </c>
      <c r="G578" t="s">
        <v>2942</v>
      </c>
      <c r="H578">
        <v>500</v>
      </c>
      <c r="I578" t="s">
        <v>210</v>
      </c>
      <c r="J578" t="s">
        <v>616</v>
      </c>
      <c r="K578">
        <v>45</v>
      </c>
      <c r="L578" t="s">
        <v>685</v>
      </c>
      <c r="M578" s="3" t="s">
        <v>2624</v>
      </c>
      <c r="N578" t="s">
        <v>2937</v>
      </c>
      <c r="O578" t="s">
        <v>2938</v>
      </c>
      <c r="P578">
        <v>55</v>
      </c>
      <c r="Q578">
        <v>0</v>
      </c>
      <c r="R578">
        <v>0</v>
      </c>
      <c r="S578">
        <v>0</v>
      </c>
      <c r="T578">
        <v>0</v>
      </c>
      <c r="U578">
        <v>0</v>
      </c>
      <c r="V578">
        <v>0</v>
      </c>
      <c r="W578">
        <v>0</v>
      </c>
      <c r="X578">
        <v>0</v>
      </c>
    </row>
    <row r="579" spans="1:24" x14ac:dyDescent="0.3">
      <c r="A579" s="160"/>
      <c r="B579" s="3" t="s">
        <v>1705</v>
      </c>
      <c r="C579" t="s">
        <v>1706</v>
      </c>
      <c r="D579">
        <v>63</v>
      </c>
      <c r="E579" t="s">
        <v>1305</v>
      </c>
      <c r="F579" s="3" t="s">
        <v>2943</v>
      </c>
      <c r="G579" t="s">
        <v>2944</v>
      </c>
      <c r="H579">
        <v>500</v>
      </c>
      <c r="I579" t="s">
        <v>210</v>
      </c>
      <c r="J579" t="s">
        <v>616</v>
      </c>
      <c r="K579">
        <v>45</v>
      </c>
      <c r="L579" t="s">
        <v>685</v>
      </c>
      <c r="M579" s="3" t="s">
        <v>2624</v>
      </c>
      <c r="N579" t="s">
        <v>2937</v>
      </c>
      <c r="O579" t="s">
        <v>2938</v>
      </c>
      <c r="P579">
        <v>75</v>
      </c>
      <c r="Q579">
        <v>0</v>
      </c>
      <c r="R579">
        <v>0</v>
      </c>
      <c r="S579">
        <v>5</v>
      </c>
      <c r="T579">
        <v>0</v>
      </c>
      <c r="U579">
        <v>0</v>
      </c>
      <c r="V579">
        <v>0</v>
      </c>
      <c r="W579">
        <v>0</v>
      </c>
      <c r="X579">
        <v>0</v>
      </c>
    </row>
    <row r="580" spans="1:24" x14ac:dyDescent="0.3">
      <c r="A580" s="160"/>
      <c r="B580" s="3" t="s">
        <v>2945</v>
      </c>
      <c r="C580" t="s">
        <v>2946</v>
      </c>
      <c r="D580">
        <v>11</v>
      </c>
      <c r="E580" t="s">
        <v>864</v>
      </c>
      <c r="F580" s="3" t="s">
        <v>2947</v>
      </c>
      <c r="G580" t="s">
        <v>2948</v>
      </c>
      <c r="H580">
        <v>500</v>
      </c>
      <c r="I580" t="s">
        <v>210</v>
      </c>
      <c r="J580" t="s">
        <v>629</v>
      </c>
      <c r="K580">
        <v>40</v>
      </c>
      <c r="L580" t="s">
        <v>623</v>
      </c>
      <c r="M580" s="3" t="s">
        <v>2624</v>
      </c>
      <c r="N580" t="s">
        <v>2949</v>
      </c>
      <c r="O580" t="s">
        <v>2950</v>
      </c>
      <c r="P580">
        <v>80</v>
      </c>
      <c r="Q580">
        <v>0</v>
      </c>
      <c r="R580">
        <v>0</v>
      </c>
      <c r="S580">
        <v>0</v>
      </c>
      <c r="T580">
        <v>0</v>
      </c>
      <c r="U580">
        <v>0</v>
      </c>
      <c r="V580">
        <v>0</v>
      </c>
      <c r="W580">
        <v>0</v>
      </c>
      <c r="X580">
        <v>0</v>
      </c>
    </row>
    <row r="581" spans="1:24" x14ac:dyDescent="0.3">
      <c r="A581" s="160"/>
      <c r="B581" s="3" t="s">
        <v>2951</v>
      </c>
      <c r="C581" t="s">
        <v>2952</v>
      </c>
      <c r="D581">
        <v>18</v>
      </c>
      <c r="E581" t="s">
        <v>2953</v>
      </c>
      <c r="F581" s="3" t="s">
        <v>2954</v>
      </c>
      <c r="G581" t="s">
        <v>2952</v>
      </c>
      <c r="H581">
        <v>500</v>
      </c>
      <c r="I581" t="s">
        <v>210</v>
      </c>
      <c r="J581" t="s">
        <v>616</v>
      </c>
      <c r="K581">
        <v>40</v>
      </c>
      <c r="L581" t="s">
        <v>623</v>
      </c>
      <c r="M581" s="3" t="s">
        <v>2624</v>
      </c>
      <c r="N581" t="s">
        <v>2955</v>
      </c>
      <c r="O581" t="s">
        <v>2956</v>
      </c>
      <c r="P581">
        <v>97</v>
      </c>
      <c r="Q581">
        <v>0</v>
      </c>
      <c r="R581">
        <v>6</v>
      </c>
      <c r="S581">
        <v>5</v>
      </c>
      <c r="T581">
        <v>0</v>
      </c>
      <c r="U581">
        <v>0</v>
      </c>
      <c r="V581">
        <v>0</v>
      </c>
      <c r="W581">
        <v>0</v>
      </c>
      <c r="X581">
        <v>0</v>
      </c>
    </row>
    <row r="582" spans="1:24" x14ac:dyDescent="0.3">
      <c r="A582" s="160"/>
      <c r="B582" s="3" t="s">
        <v>2957</v>
      </c>
      <c r="C582" t="s">
        <v>2958</v>
      </c>
      <c r="D582">
        <v>17</v>
      </c>
      <c r="E582" t="s">
        <v>712</v>
      </c>
      <c r="F582" s="3" t="s">
        <v>2959</v>
      </c>
      <c r="G582" t="s">
        <v>2960</v>
      </c>
      <c r="H582">
        <v>202</v>
      </c>
      <c r="I582" t="s">
        <v>650</v>
      </c>
      <c r="J582" t="s">
        <v>616</v>
      </c>
      <c r="K582">
        <v>8</v>
      </c>
      <c r="L582" t="s">
        <v>786</v>
      </c>
      <c r="M582" s="3" t="s">
        <v>2624</v>
      </c>
      <c r="N582" t="s">
        <v>2955</v>
      </c>
      <c r="O582" t="s">
        <v>2956</v>
      </c>
      <c r="P582">
        <v>0</v>
      </c>
      <c r="Q582">
        <v>0</v>
      </c>
      <c r="R582">
        <v>0</v>
      </c>
      <c r="S582">
        <v>0</v>
      </c>
      <c r="T582">
        <v>0</v>
      </c>
      <c r="U582">
        <v>0</v>
      </c>
      <c r="V582">
        <v>0</v>
      </c>
      <c r="W582">
        <v>0</v>
      </c>
      <c r="X582">
        <v>0</v>
      </c>
    </row>
    <row r="583" spans="1:24" x14ac:dyDescent="0.3">
      <c r="A583" s="160"/>
      <c r="B583" s="3" t="s">
        <v>2961</v>
      </c>
      <c r="C583" t="s">
        <v>2962</v>
      </c>
      <c r="D583">
        <v>60</v>
      </c>
      <c r="E583" t="s">
        <v>641</v>
      </c>
      <c r="F583" s="3" t="s">
        <v>2963</v>
      </c>
      <c r="G583" t="s">
        <v>2964</v>
      </c>
      <c r="H583">
        <v>354</v>
      </c>
      <c r="I583" t="s">
        <v>615</v>
      </c>
      <c r="J583" t="s">
        <v>616</v>
      </c>
      <c r="K583">
        <v>54</v>
      </c>
      <c r="L583" t="s">
        <v>617</v>
      </c>
      <c r="M583" s="3" t="s">
        <v>2624</v>
      </c>
      <c r="N583" t="s">
        <v>2955</v>
      </c>
      <c r="O583" t="s">
        <v>2956</v>
      </c>
      <c r="P583">
        <v>0</v>
      </c>
      <c r="Q583">
        <v>0</v>
      </c>
      <c r="R583">
        <v>0</v>
      </c>
      <c r="S583">
        <v>0</v>
      </c>
      <c r="T583">
        <v>0</v>
      </c>
      <c r="U583">
        <v>0</v>
      </c>
      <c r="V583">
        <v>19</v>
      </c>
      <c r="W583">
        <v>0</v>
      </c>
      <c r="X583">
        <v>0</v>
      </c>
    </row>
    <row r="584" spans="1:24" x14ac:dyDescent="0.3">
      <c r="A584" s="160"/>
      <c r="B584" s="3" t="s">
        <v>2965</v>
      </c>
      <c r="C584" t="s">
        <v>2966</v>
      </c>
      <c r="D584">
        <v>8</v>
      </c>
      <c r="E584" t="s">
        <v>1549</v>
      </c>
      <c r="F584" s="3" t="s">
        <v>2967</v>
      </c>
      <c r="G584" t="s">
        <v>2968</v>
      </c>
      <c r="H584">
        <v>500</v>
      </c>
      <c r="I584" t="s">
        <v>210</v>
      </c>
      <c r="J584" t="s">
        <v>616</v>
      </c>
      <c r="K584">
        <v>45</v>
      </c>
      <c r="L584" t="s">
        <v>685</v>
      </c>
      <c r="M584" s="3" t="s">
        <v>2624</v>
      </c>
      <c r="N584" t="s">
        <v>2969</v>
      </c>
      <c r="O584" t="s">
        <v>2970</v>
      </c>
      <c r="P584">
        <v>44</v>
      </c>
      <c r="Q584">
        <v>0</v>
      </c>
      <c r="R584">
        <v>2</v>
      </c>
      <c r="S584">
        <v>2</v>
      </c>
      <c r="T584">
        <v>0</v>
      </c>
      <c r="U584">
        <v>0</v>
      </c>
      <c r="V584">
        <v>0</v>
      </c>
      <c r="W584">
        <v>0</v>
      </c>
      <c r="X584">
        <v>0</v>
      </c>
    </row>
    <row r="585" spans="1:24" x14ac:dyDescent="0.3">
      <c r="A585" s="160"/>
      <c r="B585" s="3" t="s">
        <v>2645</v>
      </c>
      <c r="C585" t="s">
        <v>2646</v>
      </c>
      <c r="D585">
        <v>60</v>
      </c>
      <c r="E585" t="s">
        <v>641</v>
      </c>
      <c r="F585" s="3" t="s">
        <v>2971</v>
      </c>
      <c r="G585" t="s">
        <v>2972</v>
      </c>
      <c r="H585">
        <v>354</v>
      </c>
      <c r="I585" t="s">
        <v>615</v>
      </c>
      <c r="J585" t="s">
        <v>616</v>
      </c>
      <c r="K585">
        <v>54</v>
      </c>
      <c r="L585" t="s">
        <v>617</v>
      </c>
      <c r="M585" s="3" t="s">
        <v>2624</v>
      </c>
      <c r="N585" t="s">
        <v>2969</v>
      </c>
      <c r="O585" t="s">
        <v>2970</v>
      </c>
      <c r="P585">
        <v>0</v>
      </c>
      <c r="Q585">
        <v>0</v>
      </c>
      <c r="R585">
        <v>0</v>
      </c>
      <c r="S585">
        <v>0</v>
      </c>
      <c r="T585">
        <v>0</v>
      </c>
      <c r="U585">
        <v>0</v>
      </c>
      <c r="V585">
        <v>43</v>
      </c>
      <c r="W585">
        <v>0</v>
      </c>
      <c r="X585">
        <v>0</v>
      </c>
    </row>
    <row r="586" spans="1:24" x14ac:dyDescent="0.3">
      <c r="A586" s="160"/>
      <c r="B586" s="3" t="s">
        <v>121</v>
      </c>
      <c r="C586" t="s">
        <v>122</v>
      </c>
      <c r="D586">
        <v>17</v>
      </c>
      <c r="E586" t="s">
        <v>712</v>
      </c>
      <c r="F586" s="3" t="s">
        <v>119</v>
      </c>
      <c r="G586" t="s">
        <v>120</v>
      </c>
      <c r="H586">
        <v>500</v>
      </c>
      <c r="I586" t="s">
        <v>210</v>
      </c>
      <c r="J586" t="s">
        <v>616</v>
      </c>
      <c r="K586">
        <v>45</v>
      </c>
      <c r="L586" t="s">
        <v>685</v>
      </c>
      <c r="M586" s="3" t="s">
        <v>2624</v>
      </c>
      <c r="N586" t="s">
        <v>2973</v>
      </c>
      <c r="O586" t="s">
        <v>434</v>
      </c>
      <c r="P586">
        <v>74</v>
      </c>
      <c r="Q586">
        <v>0</v>
      </c>
      <c r="R586">
        <v>0</v>
      </c>
      <c r="S586">
        <v>5</v>
      </c>
      <c r="T586">
        <v>0</v>
      </c>
      <c r="U586">
        <v>0</v>
      </c>
      <c r="V586">
        <v>0</v>
      </c>
      <c r="W586">
        <v>0</v>
      </c>
      <c r="X586">
        <v>0</v>
      </c>
    </row>
    <row r="587" spans="1:24" x14ac:dyDescent="0.3">
      <c r="A587" s="160"/>
      <c r="B587" s="3" t="s">
        <v>2974</v>
      </c>
      <c r="C587" t="s">
        <v>2975</v>
      </c>
      <c r="D587">
        <v>8</v>
      </c>
      <c r="E587" t="s">
        <v>1549</v>
      </c>
      <c r="F587" s="3" t="s">
        <v>2976</v>
      </c>
      <c r="G587" t="s">
        <v>2977</v>
      </c>
      <c r="H587">
        <v>202</v>
      </c>
      <c r="I587" t="s">
        <v>650</v>
      </c>
      <c r="J587" t="s">
        <v>616</v>
      </c>
      <c r="K587">
        <v>52</v>
      </c>
      <c r="L587" t="s">
        <v>2686</v>
      </c>
      <c r="M587" s="3" t="s">
        <v>2624</v>
      </c>
      <c r="N587" t="s">
        <v>2978</v>
      </c>
      <c r="O587" t="s">
        <v>2979</v>
      </c>
      <c r="P587">
        <v>0</v>
      </c>
      <c r="Q587">
        <v>0</v>
      </c>
      <c r="R587">
        <v>0</v>
      </c>
      <c r="S587">
        <v>0</v>
      </c>
      <c r="T587">
        <v>0</v>
      </c>
      <c r="U587">
        <v>0</v>
      </c>
      <c r="V587">
        <v>0</v>
      </c>
      <c r="W587">
        <v>0</v>
      </c>
      <c r="X587">
        <v>0</v>
      </c>
    </row>
    <row r="588" spans="1:24" x14ac:dyDescent="0.3">
      <c r="A588" s="160"/>
      <c r="B588" s="3" t="s">
        <v>2980</v>
      </c>
      <c r="C588" t="s">
        <v>2981</v>
      </c>
      <c r="D588">
        <v>14</v>
      </c>
      <c r="E588" t="s">
        <v>967</v>
      </c>
      <c r="F588" s="3" t="s">
        <v>2982</v>
      </c>
      <c r="G588" t="s">
        <v>2983</v>
      </c>
      <c r="H588">
        <v>500</v>
      </c>
      <c r="I588" t="s">
        <v>210</v>
      </c>
      <c r="J588" t="s">
        <v>629</v>
      </c>
      <c r="K588">
        <v>40</v>
      </c>
      <c r="L588" t="s">
        <v>623</v>
      </c>
      <c r="M588" s="3" t="s">
        <v>2624</v>
      </c>
      <c r="N588" t="s">
        <v>2984</v>
      </c>
      <c r="O588" t="s">
        <v>2985</v>
      </c>
      <c r="P588">
        <v>220</v>
      </c>
      <c r="Q588">
        <v>0</v>
      </c>
      <c r="R588">
        <v>0</v>
      </c>
      <c r="S588">
        <v>0</v>
      </c>
      <c r="T588">
        <v>0</v>
      </c>
      <c r="U588">
        <v>0</v>
      </c>
      <c r="V588">
        <v>0</v>
      </c>
      <c r="W588">
        <v>0</v>
      </c>
      <c r="X588">
        <v>0</v>
      </c>
    </row>
    <row r="589" spans="1:24" x14ac:dyDescent="0.3">
      <c r="A589" s="160"/>
      <c r="B589" s="3" t="s">
        <v>2986</v>
      </c>
      <c r="C589" t="s">
        <v>2987</v>
      </c>
      <c r="D589">
        <v>41</v>
      </c>
      <c r="E589" t="s">
        <v>2988</v>
      </c>
      <c r="F589" s="3" t="s">
        <v>2989</v>
      </c>
      <c r="G589" t="s">
        <v>2990</v>
      </c>
      <c r="H589">
        <v>354</v>
      </c>
      <c r="I589" t="s">
        <v>615</v>
      </c>
      <c r="J589" t="s">
        <v>629</v>
      </c>
      <c r="K589">
        <v>54</v>
      </c>
      <c r="L589" t="s">
        <v>617</v>
      </c>
      <c r="M589" s="3" t="s">
        <v>2624</v>
      </c>
      <c r="N589" t="s">
        <v>2991</v>
      </c>
      <c r="O589" t="s">
        <v>2992</v>
      </c>
      <c r="P589">
        <v>0</v>
      </c>
      <c r="Q589">
        <v>0</v>
      </c>
      <c r="R589">
        <v>0</v>
      </c>
      <c r="S589">
        <v>0</v>
      </c>
      <c r="T589">
        <v>0</v>
      </c>
      <c r="U589">
        <v>0</v>
      </c>
      <c r="V589">
        <v>48</v>
      </c>
      <c r="W589">
        <v>0</v>
      </c>
      <c r="X589">
        <v>0</v>
      </c>
    </row>
    <row r="590" spans="1:24" x14ac:dyDescent="0.3">
      <c r="A590" s="160"/>
      <c r="B590" s="3" t="s">
        <v>2986</v>
      </c>
      <c r="C590" t="s">
        <v>2987</v>
      </c>
      <c r="D590">
        <v>41</v>
      </c>
      <c r="E590" t="s">
        <v>2988</v>
      </c>
      <c r="F590" s="3" t="s">
        <v>2993</v>
      </c>
      <c r="G590" t="s">
        <v>2994</v>
      </c>
      <c r="H590">
        <v>502</v>
      </c>
      <c r="I590" t="s">
        <v>1021</v>
      </c>
      <c r="J590" t="s">
        <v>616</v>
      </c>
      <c r="K590">
        <v>8</v>
      </c>
      <c r="L590" t="s">
        <v>786</v>
      </c>
      <c r="M590" s="3" t="s">
        <v>2624</v>
      </c>
      <c r="N590" t="s">
        <v>2991</v>
      </c>
      <c r="O590" t="s">
        <v>2992</v>
      </c>
      <c r="P590">
        <v>0</v>
      </c>
      <c r="Q590">
        <v>0</v>
      </c>
      <c r="R590">
        <v>0</v>
      </c>
      <c r="S590">
        <v>18</v>
      </c>
      <c r="T590">
        <v>0</v>
      </c>
      <c r="U590">
        <v>0</v>
      </c>
      <c r="V590">
        <v>0</v>
      </c>
      <c r="W590">
        <v>0</v>
      </c>
      <c r="X590">
        <v>0</v>
      </c>
    </row>
    <row r="591" spans="1:24" x14ac:dyDescent="0.3">
      <c r="A591" s="160"/>
      <c r="B591" s="3" t="s">
        <v>2995</v>
      </c>
      <c r="C591" t="s">
        <v>2996</v>
      </c>
      <c r="D591">
        <v>13</v>
      </c>
      <c r="E591" t="s">
        <v>699</v>
      </c>
      <c r="F591" s="3" t="s">
        <v>2997</v>
      </c>
      <c r="G591" t="s">
        <v>2998</v>
      </c>
      <c r="H591">
        <v>500</v>
      </c>
      <c r="I591" t="s">
        <v>210</v>
      </c>
      <c r="J591" t="s">
        <v>629</v>
      </c>
      <c r="K591">
        <v>40</v>
      </c>
      <c r="L591" t="s">
        <v>623</v>
      </c>
      <c r="M591" s="3" t="s">
        <v>2624</v>
      </c>
      <c r="N591" t="s">
        <v>2999</v>
      </c>
      <c r="O591" t="s">
        <v>3000</v>
      </c>
      <c r="P591">
        <v>120</v>
      </c>
      <c r="Q591">
        <v>0</v>
      </c>
      <c r="R591">
        <v>0</v>
      </c>
      <c r="S591">
        <v>0</v>
      </c>
      <c r="T591">
        <v>0</v>
      </c>
      <c r="U591">
        <v>0</v>
      </c>
      <c r="V591">
        <v>0</v>
      </c>
      <c r="W591">
        <v>0</v>
      </c>
      <c r="X591">
        <v>0</v>
      </c>
    </row>
    <row r="592" spans="1:24" x14ac:dyDescent="0.3">
      <c r="A592" s="160"/>
      <c r="B592" s="3" t="s">
        <v>1705</v>
      </c>
      <c r="C592" t="s">
        <v>1706</v>
      </c>
      <c r="D592">
        <v>63</v>
      </c>
      <c r="E592" t="s">
        <v>1305</v>
      </c>
      <c r="F592" s="3" t="s">
        <v>3001</v>
      </c>
      <c r="G592" t="s">
        <v>3002</v>
      </c>
      <c r="H592">
        <v>500</v>
      </c>
      <c r="I592" t="s">
        <v>210</v>
      </c>
      <c r="J592" t="s">
        <v>616</v>
      </c>
      <c r="K592">
        <v>45</v>
      </c>
      <c r="L592" t="s">
        <v>685</v>
      </c>
      <c r="M592" s="3" t="s">
        <v>2624</v>
      </c>
      <c r="N592" t="s">
        <v>3003</v>
      </c>
      <c r="O592" t="s">
        <v>3004</v>
      </c>
      <c r="P592">
        <v>80</v>
      </c>
      <c r="Q592">
        <v>0</v>
      </c>
      <c r="R592">
        <v>0</v>
      </c>
      <c r="S592">
        <v>0</v>
      </c>
      <c r="T592">
        <v>0</v>
      </c>
      <c r="U592">
        <v>0</v>
      </c>
      <c r="V592">
        <v>0</v>
      </c>
      <c r="W592">
        <v>0</v>
      </c>
      <c r="X592">
        <v>0</v>
      </c>
    </row>
    <row r="593" spans="1:24" x14ac:dyDescent="0.3">
      <c r="A593" s="160"/>
      <c r="B593" s="3" t="s">
        <v>1705</v>
      </c>
      <c r="C593" t="s">
        <v>1706</v>
      </c>
      <c r="D593">
        <v>63</v>
      </c>
      <c r="E593" t="s">
        <v>1305</v>
      </c>
      <c r="F593" s="3" t="s">
        <v>3005</v>
      </c>
      <c r="G593" t="s">
        <v>3006</v>
      </c>
      <c r="H593">
        <v>500</v>
      </c>
      <c r="I593" t="s">
        <v>210</v>
      </c>
      <c r="J593" t="s">
        <v>616</v>
      </c>
      <c r="K593">
        <v>45</v>
      </c>
      <c r="L593" t="s">
        <v>685</v>
      </c>
      <c r="M593" s="3" t="s">
        <v>2624</v>
      </c>
      <c r="N593" t="s">
        <v>3007</v>
      </c>
      <c r="O593" t="s">
        <v>3008</v>
      </c>
      <c r="P593">
        <v>76</v>
      </c>
      <c r="Q593">
        <v>0</v>
      </c>
      <c r="R593">
        <v>3</v>
      </c>
      <c r="S593">
        <v>4</v>
      </c>
      <c r="T593">
        <v>0</v>
      </c>
      <c r="U593">
        <v>0</v>
      </c>
      <c r="V593">
        <v>0</v>
      </c>
      <c r="W593">
        <v>0</v>
      </c>
      <c r="X593">
        <v>0</v>
      </c>
    </row>
    <row r="594" spans="1:24" x14ac:dyDescent="0.3">
      <c r="A594" s="160"/>
      <c r="B594" s="3" t="s">
        <v>3009</v>
      </c>
      <c r="C594" t="s">
        <v>3010</v>
      </c>
      <c r="D594">
        <v>21</v>
      </c>
      <c r="E594" t="s">
        <v>612</v>
      </c>
      <c r="F594" s="3" t="s">
        <v>3011</v>
      </c>
      <c r="G594" t="s">
        <v>3012</v>
      </c>
      <c r="H594">
        <v>500</v>
      </c>
      <c r="I594" t="s">
        <v>210</v>
      </c>
      <c r="J594" t="s">
        <v>616</v>
      </c>
      <c r="K594">
        <v>40</v>
      </c>
      <c r="L594" t="s">
        <v>623</v>
      </c>
      <c r="M594" s="3" t="s">
        <v>2624</v>
      </c>
      <c r="N594" t="s">
        <v>3013</v>
      </c>
      <c r="O594" t="s">
        <v>3014</v>
      </c>
      <c r="P594">
        <v>181</v>
      </c>
      <c r="Q594">
        <v>0</v>
      </c>
      <c r="R594">
        <v>10</v>
      </c>
      <c r="S594">
        <v>5</v>
      </c>
      <c r="T594">
        <v>0</v>
      </c>
      <c r="U594">
        <v>0</v>
      </c>
      <c r="V594">
        <v>0</v>
      </c>
      <c r="W594">
        <v>0</v>
      </c>
      <c r="X594">
        <v>0</v>
      </c>
    </row>
    <row r="595" spans="1:24" x14ac:dyDescent="0.3">
      <c r="A595" s="160"/>
      <c r="B595" s="3" t="s">
        <v>3015</v>
      </c>
      <c r="C595" t="s">
        <v>3016</v>
      </c>
      <c r="D595">
        <v>60</v>
      </c>
      <c r="E595" t="s">
        <v>641</v>
      </c>
      <c r="F595" s="3" t="s">
        <v>3017</v>
      </c>
      <c r="G595" t="s">
        <v>3018</v>
      </c>
      <c r="H595">
        <v>202</v>
      </c>
      <c r="I595" t="s">
        <v>650</v>
      </c>
      <c r="J595" t="s">
        <v>616</v>
      </c>
      <c r="K595">
        <v>99</v>
      </c>
      <c r="L595" t="s">
        <v>727</v>
      </c>
      <c r="M595" s="3" t="s">
        <v>2624</v>
      </c>
      <c r="N595" t="s">
        <v>3019</v>
      </c>
      <c r="O595" t="s">
        <v>3020</v>
      </c>
      <c r="P595">
        <v>0</v>
      </c>
      <c r="Q595">
        <v>0</v>
      </c>
      <c r="R595">
        <v>0</v>
      </c>
      <c r="S595">
        <v>0</v>
      </c>
      <c r="T595">
        <v>0</v>
      </c>
      <c r="U595">
        <v>0</v>
      </c>
      <c r="V595">
        <v>0</v>
      </c>
      <c r="W595">
        <v>0</v>
      </c>
      <c r="X595">
        <v>0</v>
      </c>
    </row>
    <row r="596" spans="1:24" x14ac:dyDescent="0.3">
      <c r="A596" s="160"/>
      <c r="B596" s="3" t="s">
        <v>2747</v>
      </c>
      <c r="C596" t="s">
        <v>2748</v>
      </c>
      <c r="D596">
        <v>60</v>
      </c>
      <c r="E596" t="s">
        <v>641</v>
      </c>
      <c r="F596" s="3" t="s">
        <v>3021</v>
      </c>
      <c r="G596" t="s">
        <v>3022</v>
      </c>
      <c r="H596">
        <v>500</v>
      </c>
      <c r="I596" t="s">
        <v>210</v>
      </c>
      <c r="J596" t="s">
        <v>616</v>
      </c>
      <c r="K596">
        <v>41</v>
      </c>
      <c r="L596" t="s">
        <v>660</v>
      </c>
      <c r="M596" s="3" t="s">
        <v>2624</v>
      </c>
      <c r="N596" t="s">
        <v>3023</v>
      </c>
      <c r="O596" t="s">
        <v>3024</v>
      </c>
      <c r="P596">
        <v>94</v>
      </c>
      <c r="Q596">
        <v>0</v>
      </c>
      <c r="R596">
        <v>0</v>
      </c>
      <c r="S596">
        <v>0</v>
      </c>
      <c r="T596">
        <v>0</v>
      </c>
      <c r="U596">
        <v>0</v>
      </c>
      <c r="V596">
        <v>0</v>
      </c>
      <c r="W596">
        <v>0</v>
      </c>
      <c r="X596">
        <v>0</v>
      </c>
    </row>
    <row r="597" spans="1:24" x14ac:dyDescent="0.3">
      <c r="A597" s="160"/>
      <c r="B597" s="3" t="s">
        <v>2855</v>
      </c>
      <c r="C597" t="s">
        <v>2856</v>
      </c>
      <c r="D597">
        <v>60</v>
      </c>
      <c r="E597" t="s">
        <v>641</v>
      </c>
      <c r="F597" s="3" t="s">
        <v>3025</v>
      </c>
      <c r="G597" t="s">
        <v>3026</v>
      </c>
      <c r="H597">
        <v>500</v>
      </c>
      <c r="I597" t="s">
        <v>210</v>
      </c>
      <c r="J597" t="s">
        <v>616</v>
      </c>
      <c r="K597">
        <v>56</v>
      </c>
      <c r="L597" t="s">
        <v>2259</v>
      </c>
      <c r="M597" s="3" t="s">
        <v>2624</v>
      </c>
      <c r="N597" t="s">
        <v>3023</v>
      </c>
      <c r="O597" t="s">
        <v>3024</v>
      </c>
      <c r="P597">
        <v>24</v>
      </c>
      <c r="Q597">
        <v>0</v>
      </c>
      <c r="R597">
        <v>0</v>
      </c>
      <c r="S597">
        <v>0</v>
      </c>
      <c r="T597">
        <v>0</v>
      </c>
      <c r="U597">
        <v>0</v>
      </c>
      <c r="V597">
        <v>0</v>
      </c>
      <c r="W597">
        <v>0</v>
      </c>
      <c r="X597">
        <v>0</v>
      </c>
    </row>
    <row r="598" spans="1:24" x14ac:dyDescent="0.3">
      <c r="A598" s="160"/>
      <c r="B598" s="3" t="s">
        <v>3027</v>
      </c>
      <c r="C598" t="s">
        <v>3028</v>
      </c>
      <c r="D598">
        <v>13</v>
      </c>
      <c r="E598" t="s">
        <v>699</v>
      </c>
      <c r="F598" s="3" t="s">
        <v>3029</v>
      </c>
      <c r="G598" t="s">
        <v>3030</v>
      </c>
      <c r="H598">
        <v>500</v>
      </c>
      <c r="I598" t="s">
        <v>210</v>
      </c>
      <c r="J598" t="s">
        <v>629</v>
      </c>
      <c r="K598">
        <v>40</v>
      </c>
      <c r="L598" t="s">
        <v>623</v>
      </c>
      <c r="M598" s="3" t="s">
        <v>2624</v>
      </c>
      <c r="N598" t="s">
        <v>3031</v>
      </c>
      <c r="O598" t="s">
        <v>3032</v>
      </c>
      <c r="P598">
        <v>110</v>
      </c>
      <c r="Q598">
        <v>0</v>
      </c>
      <c r="R598">
        <v>0</v>
      </c>
      <c r="S598">
        <v>0</v>
      </c>
      <c r="T598">
        <v>0</v>
      </c>
      <c r="U598">
        <v>0</v>
      </c>
      <c r="V598">
        <v>0</v>
      </c>
      <c r="W598">
        <v>0</v>
      </c>
      <c r="X598">
        <v>0</v>
      </c>
    </row>
    <row r="599" spans="1:24" x14ac:dyDescent="0.3">
      <c r="A599" s="160"/>
      <c r="B599" s="3" t="s">
        <v>3033</v>
      </c>
      <c r="C599" t="s">
        <v>3034</v>
      </c>
      <c r="D599">
        <v>17</v>
      </c>
      <c r="E599" t="s">
        <v>712</v>
      </c>
      <c r="F599" s="3" t="s">
        <v>3035</v>
      </c>
      <c r="G599" t="s">
        <v>3036</v>
      </c>
      <c r="H599">
        <v>202</v>
      </c>
      <c r="I599" t="s">
        <v>650</v>
      </c>
      <c r="J599" t="s">
        <v>616</v>
      </c>
      <c r="K599">
        <v>8</v>
      </c>
      <c r="L599" t="s">
        <v>786</v>
      </c>
      <c r="M599" s="3" t="s">
        <v>2624</v>
      </c>
      <c r="N599" t="s">
        <v>3037</v>
      </c>
      <c r="O599" t="s">
        <v>3038</v>
      </c>
      <c r="P599">
        <v>0</v>
      </c>
      <c r="Q599">
        <v>0</v>
      </c>
      <c r="R599">
        <v>0</v>
      </c>
      <c r="S599">
        <v>0</v>
      </c>
      <c r="T599">
        <v>0</v>
      </c>
      <c r="U599">
        <v>0</v>
      </c>
      <c r="V599">
        <v>0</v>
      </c>
      <c r="W599">
        <v>0</v>
      </c>
      <c r="X599">
        <v>0</v>
      </c>
    </row>
    <row r="600" spans="1:24" x14ac:dyDescent="0.3">
      <c r="A600" s="160"/>
      <c r="B600" s="3" t="s">
        <v>3039</v>
      </c>
      <c r="C600" t="s">
        <v>3040</v>
      </c>
      <c r="D600">
        <v>17</v>
      </c>
      <c r="E600" t="s">
        <v>712</v>
      </c>
      <c r="F600" s="3" t="s">
        <v>3041</v>
      </c>
      <c r="G600" t="s">
        <v>3042</v>
      </c>
      <c r="H600">
        <v>500</v>
      </c>
      <c r="I600" t="s">
        <v>210</v>
      </c>
      <c r="J600" t="s">
        <v>616</v>
      </c>
      <c r="K600">
        <v>45</v>
      </c>
      <c r="L600" t="s">
        <v>685</v>
      </c>
      <c r="M600" s="3" t="s">
        <v>2624</v>
      </c>
      <c r="N600" t="s">
        <v>3043</v>
      </c>
      <c r="O600" t="s">
        <v>3044</v>
      </c>
      <c r="P600">
        <v>60</v>
      </c>
      <c r="Q600">
        <v>2</v>
      </c>
      <c r="R600">
        <v>0</v>
      </c>
      <c r="S600">
        <v>0</v>
      </c>
      <c r="T600">
        <v>0</v>
      </c>
      <c r="U600">
        <v>0</v>
      </c>
      <c r="V600">
        <v>0</v>
      </c>
      <c r="W600">
        <v>0</v>
      </c>
      <c r="X600">
        <v>0</v>
      </c>
    </row>
    <row r="601" spans="1:24" x14ac:dyDescent="0.3">
      <c r="A601" s="160"/>
      <c r="B601" s="3" t="s">
        <v>2524</v>
      </c>
      <c r="C601" t="s">
        <v>2525</v>
      </c>
      <c r="D601">
        <v>60</v>
      </c>
      <c r="E601" t="s">
        <v>641</v>
      </c>
      <c r="F601" s="3" t="s">
        <v>3045</v>
      </c>
      <c r="G601" t="s">
        <v>3046</v>
      </c>
      <c r="H601">
        <v>500</v>
      </c>
      <c r="I601" t="s">
        <v>210</v>
      </c>
      <c r="J601" t="s">
        <v>629</v>
      </c>
      <c r="K601">
        <v>56</v>
      </c>
      <c r="L601" t="s">
        <v>2259</v>
      </c>
      <c r="M601" s="3" t="s">
        <v>2624</v>
      </c>
      <c r="N601" t="s">
        <v>3047</v>
      </c>
      <c r="O601" t="s">
        <v>3048</v>
      </c>
      <c r="P601">
        <v>22</v>
      </c>
      <c r="Q601">
        <v>0</v>
      </c>
      <c r="R601">
        <v>0</v>
      </c>
      <c r="S601">
        <v>0</v>
      </c>
      <c r="T601">
        <v>0</v>
      </c>
      <c r="U601">
        <v>0</v>
      </c>
      <c r="V601">
        <v>0</v>
      </c>
      <c r="W601">
        <v>0</v>
      </c>
      <c r="X601">
        <v>0</v>
      </c>
    </row>
    <row r="602" spans="1:24" x14ac:dyDescent="0.3">
      <c r="A602" s="160"/>
      <c r="B602" s="3" t="s">
        <v>2861</v>
      </c>
      <c r="C602" t="s">
        <v>2862</v>
      </c>
      <c r="D602">
        <v>13</v>
      </c>
      <c r="E602" t="s">
        <v>699</v>
      </c>
      <c r="F602" s="3" t="s">
        <v>3049</v>
      </c>
      <c r="G602" t="s">
        <v>3050</v>
      </c>
      <c r="H602">
        <v>500</v>
      </c>
      <c r="I602" t="s">
        <v>210</v>
      </c>
      <c r="J602" t="s">
        <v>629</v>
      </c>
      <c r="K602">
        <v>40</v>
      </c>
      <c r="L602" t="s">
        <v>623</v>
      </c>
      <c r="M602" s="3" t="s">
        <v>2624</v>
      </c>
      <c r="N602" t="s">
        <v>3051</v>
      </c>
      <c r="O602" t="s">
        <v>3052</v>
      </c>
      <c r="P602">
        <v>60</v>
      </c>
      <c r="Q602">
        <v>0</v>
      </c>
      <c r="R602">
        <v>0</v>
      </c>
      <c r="S602">
        <v>0</v>
      </c>
      <c r="T602">
        <v>0</v>
      </c>
      <c r="U602">
        <v>0</v>
      </c>
      <c r="V602">
        <v>0</v>
      </c>
      <c r="W602">
        <v>0</v>
      </c>
      <c r="X602">
        <v>0</v>
      </c>
    </row>
    <row r="603" spans="1:24" x14ac:dyDescent="0.3">
      <c r="A603" s="160"/>
      <c r="B603" s="3" t="s">
        <v>2861</v>
      </c>
      <c r="C603" t="s">
        <v>2862</v>
      </c>
      <c r="D603">
        <v>13</v>
      </c>
      <c r="E603" t="s">
        <v>699</v>
      </c>
      <c r="F603" s="3" t="s">
        <v>3053</v>
      </c>
      <c r="G603" t="s">
        <v>3054</v>
      </c>
      <c r="H603">
        <v>500</v>
      </c>
      <c r="I603" t="s">
        <v>210</v>
      </c>
      <c r="J603" t="s">
        <v>629</v>
      </c>
      <c r="K603">
        <v>40</v>
      </c>
      <c r="L603" t="s">
        <v>623</v>
      </c>
      <c r="M603" s="3" t="s">
        <v>2624</v>
      </c>
      <c r="N603" t="s">
        <v>3051</v>
      </c>
      <c r="O603" t="s">
        <v>3052</v>
      </c>
      <c r="P603">
        <v>88</v>
      </c>
      <c r="Q603">
        <v>0</v>
      </c>
      <c r="R603">
        <v>0</v>
      </c>
      <c r="S603">
        <v>0</v>
      </c>
      <c r="T603">
        <v>0</v>
      </c>
      <c r="U603">
        <v>0</v>
      </c>
      <c r="V603">
        <v>0</v>
      </c>
      <c r="W603">
        <v>0</v>
      </c>
      <c r="X603">
        <v>0</v>
      </c>
    </row>
    <row r="604" spans="1:24" x14ac:dyDescent="0.3">
      <c r="A604" s="160"/>
      <c r="B604" s="3" t="s">
        <v>2861</v>
      </c>
      <c r="C604" t="s">
        <v>2862</v>
      </c>
      <c r="D604">
        <v>13</v>
      </c>
      <c r="E604" t="s">
        <v>699</v>
      </c>
      <c r="F604" s="3" t="s">
        <v>3055</v>
      </c>
      <c r="G604" t="s">
        <v>3056</v>
      </c>
      <c r="H604">
        <v>354</v>
      </c>
      <c r="I604" t="s">
        <v>615</v>
      </c>
      <c r="J604" t="s">
        <v>629</v>
      </c>
      <c r="K604">
        <v>54</v>
      </c>
      <c r="L604" t="s">
        <v>617</v>
      </c>
      <c r="M604" s="3" t="s">
        <v>2624</v>
      </c>
      <c r="N604" t="s">
        <v>3051</v>
      </c>
      <c r="O604" t="s">
        <v>3052</v>
      </c>
      <c r="P604">
        <v>0</v>
      </c>
      <c r="Q604">
        <v>0</v>
      </c>
      <c r="R604">
        <v>0</v>
      </c>
      <c r="S604">
        <v>0</v>
      </c>
      <c r="T604">
        <v>0</v>
      </c>
      <c r="U604">
        <v>0</v>
      </c>
      <c r="V604">
        <v>30</v>
      </c>
      <c r="W604">
        <v>0</v>
      </c>
      <c r="X604">
        <v>0</v>
      </c>
    </row>
    <row r="605" spans="1:24" x14ac:dyDescent="0.3">
      <c r="A605" s="160"/>
      <c r="B605" s="3" t="s">
        <v>3057</v>
      </c>
      <c r="C605" t="s">
        <v>3058</v>
      </c>
      <c r="D605">
        <v>17</v>
      </c>
      <c r="E605" t="s">
        <v>712</v>
      </c>
      <c r="F605" s="3" t="s">
        <v>3059</v>
      </c>
      <c r="G605" t="s">
        <v>3060</v>
      </c>
      <c r="H605">
        <v>502</v>
      </c>
      <c r="I605" t="s">
        <v>1021</v>
      </c>
      <c r="J605" t="s">
        <v>616</v>
      </c>
      <c r="K605">
        <v>8</v>
      </c>
      <c r="L605" t="s">
        <v>786</v>
      </c>
      <c r="M605" s="3" t="s">
        <v>2624</v>
      </c>
      <c r="N605" t="s">
        <v>3061</v>
      </c>
      <c r="O605" t="s">
        <v>3062</v>
      </c>
      <c r="P605">
        <v>44</v>
      </c>
      <c r="Q605">
        <v>0</v>
      </c>
      <c r="R605">
        <v>0</v>
      </c>
      <c r="S605">
        <v>0</v>
      </c>
      <c r="T605">
        <v>0</v>
      </c>
      <c r="U605">
        <v>0</v>
      </c>
      <c r="V605">
        <v>0</v>
      </c>
      <c r="W605">
        <v>0</v>
      </c>
      <c r="X605">
        <v>0</v>
      </c>
    </row>
    <row r="606" spans="1:24" x14ac:dyDescent="0.3">
      <c r="A606" s="160"/>
      <c r="B606" s="3" t="s">
        <v>3063</v>
      </c>
      <c r="C606" t="s">
        <v>3064</v>
      </c>
      <c r="D606">
        <v>60</v>
      </c>
      <c r="E606" t="s">
        <v>641</v>
      </c>
      <c r="F606" s="3" t="s">
        <v>3065</v>
      </c>
      <c r="G606" t="s">
        <v>3066</v>
      </c>
      <c r="H606">
        <v>354</v>
      </c>
      <c r="I606" t="s">
        <v>615</v>
      </c>
      <c r="J606" t="s">
        <v>616</v>
      </c>
      <c r="K606">
        <v>54</v>
      </c>
      <c r="L606" t="s">
        <v>617</v>
      </c>
      <c r="M606" s="3" t="s">
        <v>2624</v>
      </c>
      <c r="N606" t="s">
        <v>3067</v>
      </c>
      <c r="O606" t="s">
        <v>3068</v>
      </c>
      <c r="P606">
        <v>0</v>
      </c>
      <c r="Q606">
        <v>0</v>
      </c>
      <c r="R606">
        <v>0</v>
      </c>
      <c r="S606">
        <v>0</v>
      </c>
      <c r="T606">
        <v>0</v>
      </c>
      <c r="U606">
        <v>0</v>
      </c>
      <c r="V606">
        <v>25</v>
      </c>
      <c r="W606">
        <v>0</v>
      </c>
      <c r="X606">
        <v>0</v>
      </c>
    </row>
    <row r="607" spans="1:24" x14ac:dyDescent="0.3">
      <c r="A607" s="160"/>
      <c r="B607" s="3" t="s">
        <v>3069</v>
      </c>
      <c r="C607" t="s">
        <v>3070</v>
      </c>
      <c r="D607">
        <v>21</v>
      </c>
      <c r="E607" t="s">
        <v>612</v>
      </c>
      <c r="F607" s="3" t="s">
        <v>3071</v>
      </c>
      <c r="G607" t="s">
        <v>3070</v>
      </c>
      <c r="H607">
        <v>500</v>
      </c>
      <c r="I607" t="s">
        <v>210</v>
      </c>
      <c r="J607" t="s">
        <v>629</v>
      </c>
      <c r="K607">
        <v>40</v>
      </c>
      <c r="L607" t="s">
        <v>623</v>
      </c>
      <c r="M607" s="3" t="s">
        <v>2624</v>
      </c>
      <c r="N607" t="s">
        <v>3072</v>
      </c>
      <c r="O607" t="s">
        <v>3073</v>
      </c>
      <c r="P607">
        <v>127</v>
      </c>
      <c r="Q607">
        <v>0</v>
      </c>
      <c r="R607">
        <v>0</v>
      </c>
      <c r="S607">
        <v>5</v>
      </c>
      <c r="T607">
        <v>0</v>
      </c>
      <c r="U607">
        <v>0</v>
      </c>
      <c r="V607">
        <v>0</v>
      </c>
      <c r="W607">
        <v>0</v>
      </c>
      <c r="X607">
        <v>0</v>
      </c>
    </row>
    <row r="608" spans="1:24" x14ac:dyDescent="0.3">
      <c r="A608" s="160"/>
      <c r="B608" s="3" t="s">
        <v>3069</v>
      </c>
      <c r="C608" t="s">
        <v>3070</v>
      </c>
      <c r="D608">
        <v>21</v>
      </c>
      <c r="E608" t="s">
        <v>612</v>
      </c>
      <c r="F608" s="3" t="s">
        <v>3074</v>
      </c>
      <c r="G608" t="s">
        <v>3075</v>
      </c>
      <c r="H608">
        <v>502</v>
      </c>
      <c r="I608" t="s">
        <v>1021</v>
      </c>
      <c r="J608" t="s">
        <v>616</v>
      </c>
      <c r="K608">
        <v>8</v>
      </c>
      <c r="L608" t="s">
        <v>786</v>
      </c>
      <c r="M608" s="3" t="s">
        <v>2624</v>
      </c>
      <c r="N608" t="s">
        <v>3072</v>
      </c>
      <c r="O608" t="s">
        <v>3073</v>
      </c>
      <c r="P608">
        <v>0</v>
      </c>
      <c r="Q608">
        <v>0</v>
      </c>
      <c r="R608">
        <v>0</v>
      </c>
      <c r="S608">
        <v>20</v>
      </c>
      <c r="T608">
        <v>0</v>
      </c>
      <c r="U608">
        <v>0</v>
      </c>
      <c r="V608">
        <v>0</v>
      </c>
      <c r="W608">
        <v>0</v>
      </c>
      <c r="X608">
        <v>0</v>
      </c>
    </row>
    <row r="609" spans="1:24" x14ac:dyDescent="0.3">
      <c r="A609" s="160"/>
      <c r="B609" s="3" t="s">
        <v>3076</v>
      </c>
      <c r="C609" t="s">
        <v>3077</v>
      </c>
      <c r="D609">
        <v>17</v>
      </c>
      <c r="E609" t="s">
        <v>712</v>
      </c>
      <c r="F609" s="3" t="s">
        <v>3078</v>
      </c>
      <c r="G609" t="s">
        <v>3079</v>
      </c>
      <c r="H609">
        <v>202</v>
      </c>
      <c r="I609" t="s">
        <v>650</v>
      </c>
      <c r="J609" t="s">
        <v>616</v>
      </c>
      <c r="K609">
        <v>8</v>
      </c>
      <c r="L609" t="s">
        <v>786</v>
      </c>
      <c r="M609" s="3" t="s">
        <v>2624</v>
      </c>
      <c r="N609" t="s">
        <v>3080</v>
      </c>
      <c r="O609" t="s">
        <v>3081</v>
      </c>
      <c r="P609">
        <v>0</v>
      </c>
      <c r="Q609">
        <v>0</v>
      </c>
      <c r="R609">
        <v>0</v>
      </c>
      <c r="S609">
        <v>0</v>
      </c>
      <c r="T609">
        <v>0</v>
      </c>
      <c r="U609">
        <v>0</v>
      </c>
      <c r="V609">
        <v>0</v>
      </c>
      <c r="W609">
        <v>0</v>
      </c>
      <c r="X609">
        <v>0</v>
      </c>
    </row>
    <row r="610" spans="1:24" x14ac:dyDescent="0.3">
      <c r="A610" s="160"/>
      <c r="B610" s="3" t="s">
        <v>3082</v>
      </c>
      <c r="C610" t="s">
        <v>3083</v>
      </c>
      <c r="D610">
        <v>95</v>
      </c>
      <c r="E610" t="s">
        <v>626</v>
      </c>
      <c r="F610" s="3" t="s">
        <v>3084</v>
      </c>
      <c r="G610" t="s">
        <v>3085</v>
      </c>
      <c r="H610">
        <v>502</v>
      </c>
      <c r="I610" t="s">
        <v>1021</v>
      </c>
      <c r="J610" t="s">
        <v>616</v>
      </c>
      <c r="K610">
        <v>1</v>
      </c>
      <c r="L610" t="s">
        <v>651</v>
      </c>
      <c r="M610" s="3" t="s">
        <v>2624</v>
      </c>
      <c r="N610" t="s">
        <v>3080</v>
      </c>
      <c r="O610" t="s">
        <v>3081</v>
      </c>
      <c r="P610">
        <v>16</v>
      </c>
      <c r="Q610">
        <v>0</v>
      </c>
      <c r="R610">
        <v>0</v>
      </c>
      <c r="S610">
        <v>0</v>
      </c>
      <c r="T610">
        <v>0</v>
      </c>
      <c r="U610">
        <v>0</v>
      </c>
      <c r="V610">
        <v>0</v>
      </c>
      <c r="W610">
        <v>0</v>
      </c>
      <c r="X610">
        <v>0</v>
      </c>
    </row>
    <row r="611" spans="1:24" x14ac:dyDescent="0.3">
      <c r="A611" s="160"/>
      <c r="B611" s="3" t="s">
        <v>3086</v>
      </c>
      <c r="C611" t="s">
        <v>3087</v>
      </c>
      <c r="D611">
        <v>60</v>
      </c>
      <c r="E611" t="s">
        <v>641</v>
      </c>
      <c r="F611" s="3" t="s">
        <v>3088</v>
      </c>
      <c r="G611" t="s">
        <v>3089</v>
      </c>
      <c r="H611">
        <v>500</v>
      </c>
      <c r="I611" t="s">
        <v>210</v>
      </c>
      <c r="J611" t="s">
        <v>616</v>
      </c>
      <c r="K611">
        <v>45</v>
      </c>
      <c r="L611" t="s">
        <v>685</v>
      </c>
      <c r="M611" s="3" t="s">
        <v>2624</v>
      </c>
      <c r="N611" t="s">
        <v>3090</v>
      </c>
      <c r="O611" t="s">
        <v>3091</v>
      </c>
      <c r="P611">
        <v>52</v>
      </c>
      <c r="Q611">
        <v>0</v>
      </c>
      <c r="R611">
        <v>0</v>
      </c>
      <c r="S611">
        <v>1</v>
      </c>
      <c r="T611">
        <v>0</v>
      </c>
      <c r="U611">
        <v>0</v>
      </c>
      <c r="V611">
        <v>0</v>
      </c>
      <c r="W611">
        <v>0</v>
      </c>
      <c r="X611">
        <v>0</v>
      </c>
    </row>
    <row r="612" spans="1:24" x14ac:dyDescent="0.3">
      <c r="A612" s="160"/>
      <c r="B612" s="3" t="s">
        <v>3092</v>
      </c>
      <c r="C612" t="s">
        <v>3093</v>
      </c>
      <c r="D612">
        <v>22</v>
      </c>
      <c r="E612" t="s">
        <v>1856</v>
      </c>
      <c r="F612" s="3" t="s">
        <v>3094</v>
      </c>
      <c r="G612" t="s">
        <v>3095</v>
      </c>
      <c r="H612">
        <v>500</v>
      </c>
      <c r="I612" t="s">
        <v>210</v>
      </c>
      <c r="J612" t="s">
        <v>616</v>
      </c>
      <c r="K612">
        <v>45</v>
      </c>
      <c r="L612" t="s">
        <v>685</v>
      </c>
      <c r="M612" s="3" t="s">
        <v>2624</v>
      </c>
      <c r="N612" t="s">
        <v>3096</v>
      </c>
      <c r="O612" t="s">
        <v>3097</v>
      </c>
      <c r="P612">
        <v>106</v>
      </c>
      <c r="Q612">
        <v>0</v>
      </c>
      <c r="R612">
        <v>0</v>
      </c>
      <c r="S612">
        <v>0</v>
      </c>
      <c r="T612">
        <v>0</v>
      </c>
      <c r="U612">
        <v>0</v>
      </c>
      <c r="V612">
        <v>0</v>
      </c>
      <c r="W612">
        <v>0</v>
      </c>
      <c r="X612">
        <v>0</v>
      </c>
    </row>
    <row r="613" spans="1:24" x14ac:dyDescent="0.3">
      <c r="A613" s="160"/>
      <c r="B613" s="3" t="s">
        <v>3098</v>
      </c>
      <c r="C613" t="s">
        <v>3099</v>
      </c>
      <c r="D613">
        <v>60</v>
      </c>
      <c r="E613" t="s">
        <v>641</v>
      </c>
      <c r="F613" s="3" t="s">
        <v>3100</v>
      </c>
      <c r="G613" t="s">
        <v>3101</v>
      </c>
      <c r="H613">
        <v>354</v>
      </c>
      <c r="I613" t="s">
        <v>615</v>
      </c>
      <c r="J613" t="s">
        <v>629</v>
      </c>
      <c r="K613">
        <v>54</v>
      </c>
      <c r="L613" t="s">
        <v>617</v>
      </c>
      <c r="M613" s="3" t="s">
        <v>2624</v>
      </c>
      <c r="N613" t="s">
        <v>3102</v>
      </c>
      <c r="O613" t="s">
        <v>3103</v>
      </c>
      <c r="P613">
        <v>0</v>
      </c>
      <c r="Q613">
        <v>0</v>
      </c>
      <c r="R613">
        <v>0</v>
      </c>
      <c r="S613">
        <v>0</v>
      </c>
      <c r="T613">
        <v>0</v>
      </c>
      <c r="U613">
        <v>0</v>
      </c>
      <c r="V613">
        <v>12</v>
      </c>
      <c r="W613">
        <v>0</v>
      </c>
      <c r="X613">
        <v>0</v>
      </c>
    </row>
    <row r="614" spans="1:24" x14ac:dyDescent="0.3">
      <c r="A614" s="160"/>
      <c r="B614" s="3" t="s">
        <v>238</v>
      </c>
      <c r="C614" t="s">
        <v>239</v>
      </c>
      <c r="D614">
        <v>60</v>
      </c>
      <c r="E614" t="s">
        <v>641</v>
      </c>
      <c r="F614" s="3" t="s">
        <v>3104</v>
      </c>
      <c r="G614" t="s">
        <v>3105</v>
      </c>
      <c r="H614">
        <v>500</v>
      </c>
      <c r="I614" t="s">
        <v>210</v>
      </c>
      <c r="J614" t="s">
        <v>616</v>
      </c>
      <c r="K614">
        <v>45</v>
      </c>
      <c r="L614" t="s">
        <v>685</v>
      </c>
      <c r="M614" s="3" t="s">
        <v>2624</v>
      </c>
      <c r="N614" t="s">
        <v>3106</v>
      </c>
      <c r="O614" t="s">
        <v>3107</v>
      </c>
      <c r="P614">
        <v>65</v>
      </c>
      <c r="Q614">
        <v>0</v>
      </c>
      <c r="R614">
        <v>10</v>
      </c>
      <c r="S614">
        <v>10</v>
      </c>
      <c r="T614">
        <v>0</v>
      </c>
      <c r="U614">
        <v>0</v>
      </c>
      <c r="V614">
        <v>0</v>
      </c>
      <c r="W614">
        <v>0</v>
      </c>
      <c r="X614">
        <v>0</v>
      </c>
    </row>
    <row r="615" spans="1:24" x14ac:dyDescent="0.3">
      <c r="A615" s="160"/>
      <c r="B615" s="3" t="s">
        <v>2645</v>
      </c>
      <c r="C615" t="s">
        <v>2646</v>
      </c>
      <c r="D615">
        <v>60</v>
      </c>
      <c r="E615" t="s">
        <v>641</v>
      </c>
      <c r="F615" s="3" t="s">
        <v>3108</v>
      </c>
      <c r="G615" t="s">
        <v>3109</v>
      </c>
      <c r="H615">
        <v>354</v>
      </c>
      <c r="I615" t="s">
        <v>615</v>
      </c>
      <c r="J615" t="s">
        <v>616</v>
      </c>
      <c r="K615">
        <v>54</v>
      </c>
      <c r="L615" t="s">
        <v>617</v>
      </c>
      <c r="M615" s="3" t="s">
        <v>2624</v>
      </c>
      <c r="N615" t="s">
        <v>3110</v>
      </c>
      <c r="O615" t="s">
        <v>3111</v>
      </c>
      <c r="P615">
        <v>0</v>
      </c>
      <c r="Q615">
        <v>0</v>
      </c>
      <c r="R615">
        <v>0</v>
      </c>
      <c r="S615">
        <v>0</v>
      </c>
      <c r="T615">
        <v>0</v>
      </c>
      <c r="U615">
        <v>0</v>
      </c>
      <c r="V615">
        <v>55</v>
      </c>
      <c r="W615">
        <v>0</v>
      </c>
      <c r="X615">
        <v>0</v>
      </c>
    </row>
    <row r="616" spans="1:24" x14ac:dyDescent="0.3">
      <c r="A616" s="160"/>
      <c r="B616" s="3" t="s">
        <v>3112</v>
      </c>
      <c r="C616" t="s">
        <v>3113</v>
      </c>
      <c r="D616">
        <v>60</v>
      </c>
      <c r="E616" t="s">
        <v>641</v>
      </c>
      <c r="F616" s="3" t="s">
        <v>3114</v>
      </c>
      <c r="G616" t="s">
        <v>3115</v>
      </c>
      <c r="H616">
        <v>500</v>
      </c>
      <c r="I616" t="s">
        <v>210</v>
      </c>
      <c r="J616" t="s">
        <v>616</v>
      </c>
      <c r="K616">
        <v>56</v>
      </c>
      <c r="L616" t="s">
        <v>2259</v>
      </c>
      <c r="M616" s="3" t="s">
        <v>2624</v>
      </c>
      <c r="N616" t="s">
        <v>3110</v>
      </c>
      <c r="O616" t="s">
        <v>3111</v>
      </c>
      <c r="P616">
        <v>24</v>
      </c>
      <c r="Q616">
        <v>0</v>
      </c>
      <c r="R616">
        <v>0</v>
      </c>
      <c r="S616">
        <v>0</v>
      </c>
      <c r="T616">
        <v>0</v>
      </c>
      <c r="U616">
        <v>0</v>
      </c>
      <c r="V616">
        <v>0</v>
      </c>
      <c r="W616">
        <v>0</v>
      </c>
      <c r="X616">
        <v>0</v>
      </c>
    </row>
    <row r="617" spans="1:24" x14ac:dyDescent="0.3">
      <c r="A617" s="160"/>
      <c r="B617" s="3" t="s">
        <v>1705</v>
      </c>
      <c r="C617" t="s">
        <v>1706</v>
      </c>
      <c r="D617">
        <v>63</v>
      </c>
      <c r="E617" t="s">
        <v>1305</v>
      </c>
      <c r="F617" s="3" t="s">
        <v>3116</v>
      </c>
      <c r="G617" t="s">
        <v>3117</v>
      </c>
      <c r="H617">
        <v>500</v>
      </c>
      <c r="I617" t="s">
        <v>210</v>
      </c>
      <c r="J617" t="s">
        <v>616</v>
      </c>
      <c r="K617">
        <v>45</v>
      </c>
      <c r="L617" t="s">
        <v>685</v>
      </c>
      <c r="M617" s="3" t="s">
        <v>2624</v>
      </c>
      <c r="N617" t="s">
        <v>3110</v>
      </c>
      <c r="O617" t="s">
        <v>3111</v>
      </c>
      <c r="P617">
        <v>80</v>
      </c>
      <c r="Q617">
        <v>0</v>
      </c>
      <c r="R617">
        <v>12</v>
      </c>
      <c r="S617">
        <v>2</v>
      </c>
      <c r="T617">
        <v>0</v>
      </c>
      <c r="U617">
        <v>0</v>
      </c>
      <c r="V617">
        <v>0</v>
      </c>
      <c r="W617">
        <v>0</v>
      </c>
      <c r="X617">
        <v>0</v>
      </c>
    </row>
    <row r="618" spans="1:24" x14ac:dyDescent="0.3">
      <c r="A618" s="160"/>
      <c r="B618" s="3" t="s">
        <v>3118</v>
      </c>
      <c r="C618" t="s">
        <v>3119</v>
      </c>
      <c r="D618">
        <v>13</v>
      </c>
      <c r="E618" t="s">
        <v>699</v>
      </c>
      <c r="F618" s="3" t="s">
        <v>3120</v>
      </c>
      <c r="G618" t="s">
        <v>3121</v>
      </c>
      <c r="H618">
        <v>500</v>
      </c>
      <c r="I618" t="s">
        <v>210</v>
      </c>
      <c r="J618" t="s">
        <v>629</v>
      </c>
      <c r="K618">
        <v>40</v>
      </c>
      <c r="L618" t="s">
        <v>623</v>
      </c>
      <c r="M618" s="3" t="s">
        <v>2624</v>
      </c>
      <c r="N618" t="s">
        <v>3122</v>
      </c>
      <c r="O618" t="s">
        <v>3123</v>
      </c>
      <c r="P618">
        <v>151</v>
      </c>
      <c r="Q618">
        <v>0</v>
      </c>
      <c r="R618">
        <v>0</v>
      </c>
      <c r="S618">
        <v>0</v>
      </c>
      <c r="T618">
        <v>0</v>
      </c>
      <c r="U618">
        <v>0</v>
      </c>
      <c r="V618">
        <v>0</v>
      </c>
      <c r="W618">
        <v>0</v>
      </c>
      <c r="X618">
        <v>0</v>
      </c>
    </row>
    <row r="619" spans="1:24" x14ac:dyDescent="0.3">
      <c r="A619" s="160"/>
      <c r="B619" s="3" t="s">
        <v>3124</v>
      </c>
      <c r="C619" t="s">
        <v>3125</v>
      </c>
      <c r="D619">
        <v>17</v>
      </c>
      <c r="E619" t="s">
        <v>712</v>
      </c>
      <c r="F619" s="3" t="s">
        <v>3126</v>
      </c>
      <c r="G619" t="s">
        <v>3127</v>
      </c>
      <c r="H619">
        <v>202</v>
      </c>
      <c r="I619" t="s">
        <v>650</v>
      </c>
      <c r="J619" t="s">
        <v>616</v>
      </c>
      <c r="K619">
        <v>8</v>
      </c>
      <c r="L619" t="s">
        <v>786</v>
      </c>
      <c r="M619" s="3" t="s">
        <v>2624</v>
      </c>
      <c r="N619" t="s">
        <v>3122</v>
      </c>
      <c r="O619" t="s">
        <v>3123</v>
      </c>
      <c r="P619">
        <v>0</v>
      </c>
      <c r="Q619">
        <v>0</v>
      </c>
      <c r="R619">
        <v>0</v>
      </c>
      <c r="S619">
        <v>0</v>
      </c>
      <c r="T619">
        <v>0</v>
      </c>
      <c r="U619">
        <v>0</v>
      </c>
      <c r="V619">
        <v>0</v>
      </c>
      <c r="W619">
        <v>0</v>
      </c>
      <c r="X619">
        <v>0</v>
      </c>
    </row>
    <row r="620" spans="1:24" x14ac:dyDescent="0.3">
      <c r="A620" s="160"/>
      <c r="B620" s="3" t="s">
        <v>2687</v>
      </c>
      <c r="C620" t="s">
        <v>2688</v>
      </c>
      <c r="D620">
        <v>47</v>
      </c>
      <c r="E620" t="s">
        <v>678</v>
      </c>
      <c r="F620" s="3" t="s">
        <v>3128</v>
      </c>
      <c r="G620" t="s">
        <v>3129</v>
      </c>
      <c r="H620">
        <v>500</v>
      </c>
      <c r="I620" t="s">
        <v>210</v>
      </c>
      <c r="J620" t="s">
        <v>616</v>
      </c>
      <c r="K620">
        <v>41</v>
      </c>
      <c r="L620" t="s">
        <v>660</v>
      </c>
      <c r="M620" s="3" t="s">
        <v>2624</v>
      </c>
      <c r="N620" t="s">
        <v>3130</v>
      </c>
      <c r="O620" t="s">
        <v>3131</v>
      </c>
      <c r="P620">
        <v>80</v>
      </c>
      <c r="Q620">
        <v>0</v>
      </c>
      <c r="R620">
        <v>8</v>
      </c>
      <c r="S620">
        <v>0</v>
      </c>
      <c r="T620">
        <v>0</v>
      </c>
      <c r="U620">
        <v>0</v>
      </c>
      <c r="V620">
        <v>0</v>
      </c>
      <c r="W620">
        <v>0</v>
      </c>
      <c r="X620">
        <v>0</v>
      </c>
    </row>
    <row r="621" spans="1:24" x14ac:dyDescent="0.3">
      <c r="A621" s="160"/>
      <c r="B621" s="3" t="s">
        <v>3132</v>
      </c>
      <c r="C621" t="s">
        <v>3133</v>
      </c>
      <c r="D621">
        <v>22</v>
      </c>
      <c r="E621" t="s">
        <v>1856</v>
      </c>
      <c r="F621" s="3" t="s">
        <v>3134</v>
      </c>
      <c r="G621" t="s">
        <v>3135</v>
      </c>
      <c r="H621">
        <v>202</v>
      </c>
      <c r="I621" t="s">
        <v>650</v>
      </c>
      <c r="J621" t="s">
        <v>616</v>
      </c>
      <c r="K621">
        <v>8</v>
      </c>
      <c r="L621" t="s">
        <v>786</v>
      </c>
      <c r="M621" s="3" t="s">
        <v>2624</v>
      </c>
      <c r="N621" t="s">
        <v>3136</v>
      </c>
      <c r="O621" t="s">
        <v>3137</v>
      </c>
      <c r="P621">
        <v>0</v>
      </c>
      <c r="Q621">
        <v>0</v>
      </c>
      <c r="R621">
        <v>0</v>
      </c>
      <c r="S621">
        <v>0</v>
      </c>
      <c r="T621">
        <v>0</v>
      </c>
      <c r="U621">
        <v>0</v>
      </c>
      <c r="V621">
        <v>0</v>
      </c>
      <c r="W621">
        <v>0</v>
      </c>
      <c r="X621">
        <v>0</v>
      </c>
    </row>
    <row r="622" spans="1:24" x14ac:dyDescent="0.3">
      <c r="A622" s="160"/>
      <c r="B622" s="3" t="s">
        <v>1705</v>
      </c>
      <c r="C622" t="s">
        <v>1706</v>
      </c>
      <c r="D622">
        <v>63</v>
      </c>
      <c r="E622" t="s">
        <v>1305</v>
      </c>
      <c r="F622" s="3" t="s">
        <v>3138</v>
      </c>
      <c r="G622" t="s">
        <v>3139</v>
      </c>
      <c r="H622">
        <v>500</v>
      </c>
      <c r="I622" t="s">
        <v>210</v>
      </c>
      <c r="J622" t="s">
        <v>616</v>
      </c>
      <c r="K622">
        <v>45</v>
      </c>
      <c r="L622" t="s">
        <v>685</v>
      </c>
      <c r="M622" s="3" t="s">
        <v>2624</v>
      </c>
      <c r="N622" t="s">
        <v>3140</v>
      </c>
      <c r="O622" t="s">
        <v>3141</v>
      </c>
      <c r="P622">
        <v>50</v>
      </c>
      <c r="Q622">
        <v>0</v>
      </c>
      <c r="R622">
        <v>0</v>
      </c>
      <c r="S622">
        <v>1</v>
      </c>
      <c r="T622">
        <v>0</v>
      </c>
      <c r="U622">
        <v>0</v>
      </c>
      <c r="V622">
        <v>0</v>
      </c>
      <c r="W622">
        <v>0</v>
      </c>
      <c r="X622">
        <v>0</v>
      </c>
    </row>
    <row r="623" spans="1:24" x14ac:dyDescent="0.3">
      <c r="A623" s="160"/>
      <c r="B623" s="3" t="s">
        <v>3142</v>
      </c>
      <c r="C623" t="s">
        <v>175</v>
      </c>
      <c r="D623">
        <v>21</v>
      </c>
      <c r="E623" t="s">
        <v>612</v>
      </c>
      <c r="F623" s="3" t="s">
        <v>3143</v>
      </c>
      <c r="G623" t="s">
        <v>3144</v>
      </c>
      <c r="H623">
        <v>500</v>
      </c>
      <c r="I623" t="s">
        <v>210</v>
      </c>
      <c r="J623" t="s">
        <v>616</v>
      </c>
      <c r="K623">
        <v>40</v>
      </c>
      <c r="L623" t="s">
        <v>623</v>
      </c>
      <c r="M623" s="3" t="s">
        <v>2624</v>
      </c>
      <c r="N623" t="s">
        <v>3145</v>
      </c>
      <c r="O623" t="s">
        <v>3146</v>
      </c>
      <c r="P623">
        <v>133</v>
      </c>
      <c r="Q623">
        <v>0</v>
      </c>
      <c r="R623">
        <v>0</v>
      </c>
      <c r="S623">
        <v>0</v>
      </c>
      <c r="T623">
        <v>0</v>
      </c>
      <c r="U623">
        <v>0</v>
      </c>
      <c r="V623">
        <v>0</v>
      </c>
      <c r="W623">
        <v>0</v>
      </c>
      <c r="X623">
        <v>0</v>
      </c>
    </row>
    <row r="624" spans="1:24" x14ac:dyDescent="0.3">
      <c r="A624" s="160"/>
      <c r="B624" s="3" t="s">
        <v>3147</v>
      </c>
      <c r="C624" t="s">
        <v>3148</v>
      </c>
      <c r="D624">
        <v>60</v>
      </c>
      <c r="E624" t="s">
        <v>641</v>
      </c>
      <c r="F624" s="3" t="s">
        <v>3149</v>
      </c>
      <c r="G624" t="s">
        <v>3150</v>
      </c>
      <c r="H624">
        <v>500</v>
      </c>
      <c r="I624" t="s">
        <v>210</v>
      </c>
      <c r="J624" t="s">
        <v>616</v>
      </c>
      <c r="K624">
        <v>45</v>
      </c>
      <c r="L624" t="s">
        <v>685</v>
      </c>
      <c r="M624" s="3" t="s">
        <v>2624</v>
      </c>
      <c r="N624" t="s">
        <v>3145</v>
      </c>
      <c r="O624" t="s">
        <v>3146</v>
      </c>
      <c r="P624">
        <v>51</v>
      </c>
      <c r="Q624">
        <v>0</v>
      </c>
      <c r="R624">
        <v>6</v>
      </c>
      <c r="S624">
        <v>0</v>
      </c>
      <c r="T624">
        <v>0</v>
      </c>
      <c r="U624">
        <v>0</v>
      </c>
      <c r="V624">
        <v>0</v>
      </c>
      <c r="W624">
        <v>0</v>
      </c>
      <c r="X624">
        <v>0</v>
      </c>
    </row>
    <row r="625" spans="1:24" x14ac:dyDescent="0.3">
      <c r="A625" s="160"/>
      <c r="B625" s="3" t="s">
        <v>3151</v>
      </c>
      <c r="C625" t="s">
        <v>3152</v>
      </c>
      <c r="D625">
        <v>60</v>
      </c>
      <c r="E625" t="s">
        <v>641</v>
      </c>
      <c r="F625" s="3" t="s">
        <v>3153</v>
      </c>
      <c r="G625" t="s">
        <v>3154</v>
      </c>
      <c r="H625">
        <v>354</v>
      </c>
      <c r="I625" t="s">
        <v>615</v>
      </c>
      <c r="J625" t="s">
        <v>616</v>
      </c>
      <c r="K625">
        <v>54</v>
      </c>
      <c r="L625" t="s">
        <v>617</v>
      </c>
      <c r="M625" s="3" t="s">
        <v>2624</v>
      </c>
      <c r="N625" t="s">
        <v>3145</v>
      </c>
      <c r="O625" t="s">
        <v>3146</v>
      </c>
      <c r="P625">
        <v>0</v>
      </c>
      <c r="Q625">
        <v>0</v>
      </c>
      <c r="R625">
        <v>0</v>
      </c>
      <c r="S625">
        <v>0</v>
      </c>
      <c r="T625">
        <v>0</v>
      </c>
      <c r="U625">
        <v>0</v>
      </c>
      <c r="V625">
        <v>43</v>
      </c>
      <c r="W625">
        <v>0</v>
      </c>
      <c r="X625">
        <v>0</v>
      </c>
    </row>
    <row r="626" spans="1:24" x14ac:dyDescent="0.3">
      <c r="A626" s="160"/>
      <c r="B626" s="3" t="s">
        <v>2945</v>
      </c>
      <c r="C626" t="s">
        <v>2946</v>
      </c>
      <c r="D626">
        <v>11</v>
      </c>
      <c r="E626" t="s">
        <v>864</v>
      </c>
      <c r="F626" s="3" t="s">
        <v>3155</v>
      </c>
      <c r="G626" t="s">
        <v>3156</v>
      </c>
      <c r="H626">
        <v>500</v>
      </c>
      <c r="I626" t="s">
        <v>210</v>
      </c>
      <c r="J626" t="s">
        <v>629</v>
      </c>
      <c r="K626">
        <v>40</v>
      </c>
      <c r="L626" t="s">
        <v>623</v>
      </c>
      <c r="M626" s="3" t="s">
        <v>2624</v>
      </c>
      <c r="N626" t="s">
        <v>3157</v>
      </c>
      <c r="O626" t="s">
        <v>3158</v>
      </c>
      <c r="P626">
        <v>46</v>
      </c>
      <c r="Q626">
        <v>0</v>
      </c>
      <c r="R626">
        <v>0</v>
      </c>
      <c r="S626">
        <v>0</v>
      </c>
      <c r="T626">
        <v>0</v>
      </c>
      <c r="U626">
        <v>0</v>
      </c>
      <c r="V626">
        <v>0</v>
      </c>
      <c r="W626">
        <v>0</v>
      </c>
      <c r="X626">
        <v>0</v>
      </c>
    </row>
    <row r="627" spans="1:24" x14ac:dyDescent="0.3">
      <c r="A627" s="160"/>
      <c r="B627" s="3" t="s">
        <v>2645</v>
      </c>
      <c r="C627" t="s">
        <v>2646</v>
      </c>
      <c r="D627">
        <v>60</v>
      </c>
      <c r="E627" t="s">
        <v>641</v>
      </c>
      <c r="F627" s="3" t="s">
        <v>3159</v>
      </c>
      <c r="G627" t="s">
        <v>3160</v>
      </c>
      <c r="H627">
        <v>354</v>
      </c>
      <c r="I627" t="s">
        <v>615</v>
      </c>
      <c r="J627" t="s">
        <v>616</v>
      </c>
      <c r="K627">
        <v>54</v>
      </c>
      <c r="L627" t="s">
        <v>617</v>
      </c>
      <c r="M627" s="3" t="s">
        <v>2624</v>
      </c>
      <c r="N627" t="s">
        <v>3157</v>
      </c>
      <c r="O627" t="s">
        <v>3158</v>
      </c>
      <c r="P627">
        <v>0</v>
      </c>
      <c r="Q627">
        <v>0</v>
      </c>
      <c r="R627">
        <v>0</v>
      </c>
      <c r="S627">
        <v>0</v>
      </c>
      <c r="T627">
        <v>0</v>
      </c>
      <c r="U627">
        <v>0</v>
      </c>
      <c r="V627">
        <v>40</v>
      </c>
      <c r="W627">
        <v>0</v>
      </c>
      <c r="X627">
        <v>0</v>
      </c>
    </row>
    <row r="628" spans="1:24" x14ac:dyDescent="0.3">
      <c r="A628" s="160"/>
      <c r="B628" s="3" t="s">
        <v>3161</v>
      </c>
      <c r="C628" t="s">
        <v>3162</v>
      </c>
      <c r="D628">
        <v>64</v>
      </c>
      <c r="E628" t="s">
        <v>3163</v>
      </c>
      <c r="F628" s="3" t="s">
        <v>3164</v>
      </c>
      <c r="G628" t="s">
        <v>3165</v>
      </c>
      <c r="H628">
        <v>202</v>
      </c>
      <c r="I628" t="s">
        <v>650</v>
      </c>
      <c r="J628" t="s">
        <v>616</v>
      </c>
      <c r="K628">
        <v>99</v>
      </c>
      <c r="L628" t="s">
        <v>727</v>
      </c>
      <c r="M628" s="3" t="s">
        <v>2624</v>
      </c>
      <c r="N628" t="s">
        <v>3166</v>
      </c>
      <c r="O628" t="s">
        <v>3167</v>
      </c>
      <c r="P628">
        <v>0</v>
      </c>
      <c r="Q628">
        <v>0</v>
      </c>
      <c r="R628">
        <v>0</v>
      </c>
      <c r="S628">
        <v>0</v>
      </c>
      <c r="T628">
        <v>0</v>
      </c>
      <c r="U628">
        <v>0</v>
      </c>
      <c r="V628">
        <v>0</v>
      </c>
      <c r="W628">
        <v>0</v>
      </c>
      <c r="X628">
        <v>0</v>
      </c>
    </row>
    <row r="629" spans="1:24" x14ac:dyDescent="0.3">
      <c r="A629" s="160"/>
      <c r="B629" s="3" t="s">
        <v>2721</v>
      </c>
      <c r="C629" t="s">
        <v>2722</v>
      </c>
      <c r="D629">
        <v>14</v>
      </c>
      <c r="E629" t="s">
        <v>967</v>
      </c>
      <c r="F629" s="3" t="s">
        <v>3168</v>
      </c>
      <c r="G629" t="s">
        <v>3169</v>
      </c>
      <c r="H629">
        <v>500</v>
      </c>
      <c r="I629" t="s">
        <v>210</v>
      </c>
      <c r="J629" t="s">
        <v>629</v>
      </c>
      <c r="K629">
        <v>40</v>
      </c>
      <c r="L629" t="s">
        <v>623</v>
      </c>
      <c r="M629" s="3" t="s">
        <v>2624</v>
      </c>
      <c r="N629" t="s">
        <v>3166</v>
      </c>
      <c r="O629" t="s">
        <v>3167</v>
      </c>
      <c r="P629">
        <v>88</v>
      </c>
      <c r="Q629">
        <v>0</v>
      </c>
      <c r="R629">
        <v>0</v>
      </c>
      <c r="S629">
        <v>0</v>
      </c>
      <c r="T629">
        <v>0</v>
      </c>
      <c r="U629">
        <v>0</v>
      </c>
      <c r="V629">
        <v>0</v>
      </c>
      <c r="W629">
        <v>0</v>
      </c>
      <c r="X629">
        <v>0</v>
      </c>
    </row>
    <row r="630" spans="1:24" x14ac:dyDescent="0.3">
      <c r="A630" s="160"/>
      <c r="B630" s="3" t="s">
        <v>2721</v>
      </c>
      <c r="C630" t="s">
        <v>2722</v>
      </c>
      <c r="D630">
        <v>14</v>
      </c>
      <c r="E630" t="s">
        <v>967</v>
      </c>
      <c r="F630" s="3" t="s">
        <v>3170</v>
      </c>
      <c r="G630" t="s">
        <v>3171</v>
      </c>
      <c r="H630">
        <v>354</v>
      </c>
      <c r="I630" t="s">
        <v>615</v>
      </c>
      <c r="J630" t="s">
        <v>629</v>
      </c>
      <c r="K630">
        <v>54</v>
      </c>
      <c r="L630" t="s">
        <v>617</v>
      </c>
      <c r="M630" s="3" t="s">
        <v>2624</v>
      </c>
      <c r="N630" t="s">
        <v>3166</v>
      </c>
      <c r="O630" t="s">
        <v>3167</v>
      </c>
      <c r="P630">
        <v>0</v>
      </c>
      <c r="Q630">
        <v>0</v>
      </c>
      <c r="R630">
        <v>0</v>
      </c>
      <c r="S630">
        <v>0</v>
      </c>
      <c r="T630">
        <v>0</v>
      </c>
      <c r="U630">
        <v>0</v>
      </c>
      <c r="V630">
        <v>30</v>
      </c>
      <c r="W630">
        <v>10</v>
      </c>
      <c r="X630">
        <v>0</v>
      </c>
    </row>
    <row r="631" spans="1:24" x14ac:dyDescent="0.3">
      <c r="A631" s="160"/>
      <c r="B631" s="3" t="s">
        <v>3172</v>
      </c>
      <c r="C631" t="s">
        <v>3173</v>
      </c>
      <c r="D631">
        <v>17</v>
      </c>
      <c r="E631" t="s">
        <v>712</v>
      </c>
      <c r="F631" s="3" t="s">
        <v>3174</v>
      </c>
      <c r="G631" t="s">
        <v>3175</v>
      </c>
      <c r="H631">
        <v>207</v>
      </c>
      <c r="I631" t="s">
        <v>706</v>
      </c>
      <c r="J631" t="s">
        <v>616</v>
      </c>
      <c r="K631">
        <v>9</v>
      </c>
      <c r="L631" t="s">
        <v>707</v>
      </c>
      <c r="M631" s="3" t="s">
        <v>2624</v>
      </c>
      <c r="N631" t="s">
        <v>3176</v>
      </c>
      <c r="O631" t="s">
        <v>3177</v>
      </c>
      <c r="P631">
        <v>0</v>
      </c>
      <c r="Q631">
        <v>0</v>
      </c>
      <c r="R631">
        <v>14</v>
      </c>
      <c r="S631">
        <v>0</v>
      </c>
      <c r="T631">
        <v>0</v>
      </c>
      <c r="U631">
        <v>0</v>
      </c>
      <c r="V631">
        <v>0</v>
      </c>
      <c r="W631">
        <v>0</v>
      </c>
      <c r="X631">
        <v>0</v>
      </c>
    </row>
    <row r="632" spans="1:24" x14ac:dyDescent="0.3">
      <c r="A632" s="160"/>
      <c r="B632" s="3" t="s">
        <v>3172</v>
      </c>
      <c r="C632" t="s">
        <v>3173</v>
      </c>
      <c r="D632">
        <v>17</v>
      </c>
      <c r="E632" t="s">
        <v>712</v>
      </c>
      <c r="F632" s="3" t="s">
        <v>3178</v>
      </c>
      <c r="G632" t="s">
        <v>3179</v>
      </c>
      <c r="H632">
        <v>202</v>
      </c>
      <c r="I632" t="s">
        <v>650</v>
      </c>
      <c r="J632" t="s">
        <v>616</v>
      </c>
      <c r="K632">
        <v>52</v>
      </c>
      <c r="L632" t="s">
        <v>2686</v>
      </c>
      <c r="M632" s="3" t="s">
        <v>2624</v>
      </c>
      <c r="N632" t="s">
        <v>3176</v>
      </c>
      <c r="O632" t="s">
        <v>3177</v>
      </c>
      <c r="P632">
        <v>0</v>
      </c>
      <c r="Q632">
        <v>0</v>
      </c>
      <c r="R632">
        <v>0</v>
      </c>
      <c r="S632">
        <v>0</v>
      </c>
      <c r="T632">
        <v>0</v>
      </c>
      <c r="U632">
        <v>0</v>
      </c>
      <c r="V632">
        <v>0</v>
      </c>
      <c r="W632">
        <v>0</v>
      </c>
      <c r="X632">
        <v>0</v>
      </c>
    </row>
    <row r="633" spans="1:24" x14ac:dyDescent="0.3">
      <c r="A633" s="160"/>
      <c r="B633" s="3" t="s">
        <v>3172</v>
      </c>
      <c r="C633" t="s">
        <v>3173</v>
      </c>
      <c r="D633">
        <v>17</v>
      </c>
      <c r="E633" t="s">
        <v>712</v>
      </c>
      <c r="F633" s="3" t="s">
        <v>3180</v>
      </c>
      <c r="G633" t="s">
        <v>3181</v>
      </c>
      <c r="H633">
        <v>354</v>
      </c>
      <c r="I633" t="s">
        <v>615</v>
      </c>
      <c r="J633" t="s">
        <v>616</v>
      </c>
      <c r="K633">
        <v>54</v>
      </c>
      <c r="L633" t="s">
        <v>617</v>
      </c>
      <c r="M633" s="3" t="s">
        <v>2624</v>
      </c>
      <c r="N633" t="s">
        <v>3176</v>
      </c>
      <c r="O633" t="s">
        <v>3177</v>
      </c>
      <c r="P633">
        <v>0</v>
      </c>
      <c r="Q633">
        <v>0</v>
      </c>
      <c r="R633">
        <v>0</v>
      </c>
      <c r="S633">
        <v>0</v>
      </c>
      <c r="T633">
        <v>0</v>
      </c>
      <c r="U633">
        <v>0</v>
      </c>
      <c r="V633">
        <v>60</v>
      </c>
      <c r="W633">
        <v>0</v>
      </c>
      <c r="X633">
        <v>0</v>
      </c>
    </row>
    <row r="634" spans="1:24" x14ac:dyDescent="0.3">
      <c r="A634" s="160"/>
      <c r="B634" s="3" t="s">
        <v>3182</v>
      </c>
      <c r="C634" t="s">
        <v>3183</v>
      </c>
      <c r="D634">
        <v>60</v>
      </c>
      <c r="E634" t="s">
        <v>641</v>
      </c>
      <c r="F634" s="3" t="s">
        <v>3184</v>
      </c>
      <c r="G634" t="s">
        <v>3185</v>
      </c>
      <c r="H634">
        <v>209</v>
      </c>
      <c r="I634" t="s">
        <v>726</v>
      </c>
      <c r="J634" t="s">
        <v>629</v>
      </c>
      <c r="K634">
        <v>9</v>
      </c>
      <c r="L634" t="s">
        <v>707</v>
      </c>
      <c r="M634" s="3" t="s">
        <v>2624</v>
      </c>
      <c r="N634" t="s">
        <v>3176</v>
      </c>
      <c r="O634" t="s">
        <v>3177</v>
      </c>
      <c r="P634">
        <v>0</v>
      </c>
      <c r="Q634">
        <v>0</v>
      </c>
      <c r="R634">
        <v>0</v>
      </c>
      <c r="S634">
        <v>0</v>
      </c>
      <c r="T634">
        <v>0</v>
      </c>
      <c r="U634">
        <v>0</v>
      </c>
      <c r="V634">
        <v>45</v>
      </c>
      <c r="W634">
        <v>6</v>
      </c>
      <c r="X634">
        <v>0</v>
      </c>
    </row>
    <row r="635" spans="1:24" x14ac:dyDescent="0.3">
      <c r="A635" s="160"/>
      <c r="B635" s="3" t="s">
        <v>3182</v>
      </c>
      <c r="C635" t="s">
        <v>3183</v>
      </c>
      <c r="D635">
        <v>60</v>
      </c>
      <c r="E635" t="s">
        <v>641</v>
      </c>
      <c r="F635" s="3" t="s">
        <v>3186</v>
      </c>
      <c r="G635" t="s">
        <v>3187</v>
      </c>
      <c r="H635">
        <v>354</v>
      </c>
      <c r="I635" t="s">
        <v>615</v>
      </c>
      <c r="J635" t="s">
        <v>616</v>
      </c>
      <c r="K635">
        <v>54</v>
      </c>
      <c r="L635" t="s">
        <v>617</v>
      </c>
      <c r="M635" s="3" t="s">
        <v>2624</v>
      </c>
      <c r="N635" t="s">
        <v>3176</v>
      </c>
      <c r="O635" t="s">
        <v>3177</v>
      </c>
      <c r="P635">
        <v>0</v>
      </c>
      <c r="Q635">
        <v>0</v>
      </c>
      <c r="R635">
        <v>0</v>
      </c>
      <c r="S635">
        <v>0</v>
      </c>
      <c r="T635">
        <v>0</v>
      </c>
      <c r="U635">
        <v>0</v>
      </c>
      <c r="V635">
        <v>260</v>
      </c>
      <c r="W635">
        <v>40</v>
      </c>
      <c r="X635">
        <v>0</v>
      </c>
    </row>
    <row r="636" spans="1:24" x14ac:dyDescent="0.3">
      <c r="A636" s="160"/>
      <c r="B636" s="3" t="s">
        <v>2687</v>
      </c>
      <c r="C636" t="s">
        <v>2688</v>
      </c>
      <c r="D636">
        <v>47</v>
      </c>
      <c r="E636" t="s">
        <v>678</v>
      </c>
      <c r="F636" s="3" t="s">
        <v>3188</v>
      </c>
      <c r="G636" t="s">
        <v>3189</v>
      </c>
      <c r="H636">
        <v>500</v>
      </c>
      <c r="I636" t="s">
        <v>210</v>
      </c>
      <c r="J636" t="s">
        <v>616</v>
      </c>
      <c r="K636">
        <v>40</v>
      </c>
      <c r="L636" t="s">
        <v>623</v>
      </c>
      <c r="M636" s="3" t="s">
        <v>2624</v>
      </c>
      <c r="N636" t="s">
        <v>3176</v>
      </c>
      <c r="O636" t="s">
        <v>3177</v>
      </c>
      <c r="P636">
        <v>35</v>
      </c>
      <c r="Q636">
        <v>0</v>
      </c>
      <c r="R636">
        <v>0</v>
      </c>
      <c r="S636">
        <v>0</v>
      </c>
      <c r="T636">
        <v>0</v>
      </c>
      <c r="U636">
        <v>0</v>
      </c>
      <c r="V636">
        <v>0</v>
      </c>
      <c r="W636">
        <v>0</v>
      </c>
      <c r="X636">
        <v>0</v>
      </c>
    </row>
    <row r="637" spans="1:24" x14ac:dyDescent="0.3">
      <c r="A637" s="160"/>
      <c r="B637" s="3" t="s">
        <v>3190</v>
      </c>
      <c r="C637" t="s">
        <v>3191</v>
      </c>
      <c r="D637">
        <v>64</v>
      </c>
      <c r="E637" t="s">
        <v>3163</v>
      </c>
      <c r="F637" s="3" t="s">
        <v>3192</v>
      </c>
      <c r="G637" t="s">
        <v>3193</v>
      </c>
      <c r="H637">
        <v>500</v>
      </c>
      <c r="I637" t="s">
        <v>210</v>
      </c>
      <c r="J637" t="s">
        <v>616</v>
      </c>
      <c r="K637">
        <v>45</v>
      </c>
      <c r="L637" t="s">
        <v>685</v>
      </c>
      <c r="M637" s="3" t="s">
        <v>2624</v>
      </c>
      <c r="N637" t="s">
        <v>3176</v>
      </c>
      <c r="O637" t="s">
        <v>3177</v>
      </c>
      <c r="P637">
        <v>67</v>
      </c>
      <c r="Q637">
        <v>0</v>
      </c>
      <c r="R637">
        <v>0</v>
      </c>
      <c r="S637">
        <v>1</v>
      </c>
      <c r="T637">
        <v>0</v>
      </c>
      <c r="U637">
        <v>0</v>
      </c>
      <c r="V637">
        <v>0</v>
      </c>
      <c r="W637">
        <v>0</v>
      </c>
      <c r="X637">
        <v>0</v>
      </c>
    </row>
    <row r="638" spans="1:24" x14ac:dyDescent="0.3">
      <c r="A638" s="160"/>
      <c r="B638" s="3" t="s">
        <v>3194</v>
      </c>
      <c r="C638" t="s">
        <v>3195</v>
      </c>
      <c r="D638">
        <v>17</v>
      </c>
      <c r="E638" t="s">
        <v>712</v>
      </c>
      <c r="F638" s="3" t="s">
        <v>3196</v>
      </c>
      <c r="G638" t="s">
        <v>3197</v>
      </c>
      <c r="H638">
        <v>202</v>
      </c>
      <c r="I638" t="s">
        <v>650</v>
      </c>
      <c r="J638" t="s">
        <v>616</v>
      </c>
      <c r="K638">
        <v>8</v>
      </c>
      <c r="L638" t="s">
        <v>786</v>
      </c>
      <c r="M638" s="3" t="s">
        <v>2624</v>
      </c>
      <c r="N638" t="s">
        <v>3198</v>
      </c>
      <c r="O638" t="s">
        <v>3199</v>
      </c>
      <c r="P638">
        <v>0</v>
      </c>
      <c r="Q638">
        <v>0</v>
      </c>
      <c r="R638">
        <v>0</v>
      </c>
      <c r="S638">
        <v>0</v>
      </c>
      <c r="T638">
        <v>0</v>
      </c>
      <c r="U638">
        <v>0</v>
      </c>
      <c r="V638">
        <v>0</v>
      </c>
      <c r="W638">
        <v>0</v>
      </c>
      <c r="X638">
        <v>0</v>
      </c>
    </row>
    <row r="639" spans="1:24" x14ac:dyDescent="0.3">
      <c r="A639" s="159">
        <v>44927</v>
      </c>
      <c r="B639" s="3" t="s">
        <v>113</v>
      </c>
      <c r="C639" t="s">
        <v>114</v>
      </c>
      <c r="D639">
        <v>61</v>
      </c>
      <c r="E639" t="s">
        <v>688</v>
      </c>
      <c r="F639" s="3" t="s">
        <v>3200</v>
      </c>
      <c r="G639" t="s">
        <v>3201</v>
      </c>
      <c r="H639">
        <v>500</v>
      </c>
      <c r="I639" t="s">
        <v>210</v>
      </c>
      <c r="J639" t="s">
        <v>616</v>
      </c>
      <c r="K639">
        <v>45</v>
      </c>
      <c r="L639" t="s">
        <v>685</v>
      </c>
      <c r="M639" s="3" t="s">
        <v>2624</v>
      </c>
      <c r="N639" t="s">
        <v>3202</v>
      </c>
      <c r="O639" t="s">
        <v>3203</v>
      </c>
      <c r="P639">
        <v>41</v>
      </c>
      <c r="Q639">
        <v>0</v>
      </c>
      <c r="R639">
        <v>0</v>
      </c>
      <c r="S639">
        <v>0</v>
      </c>
      <c r="T639">
        <v>0</v>
      </c>
      <c r="U639">
        <v>0</v>
      </c>
      <c r="V639">
        <v>0</v>
      </c>
      <c r="W639">
        <v>0</v>
      </c>
      <c r="X639">
        <v>0</v>
      </c>
    </row>
    <row r="640" spans="1:24" x14ac:dyDescent="0.3">
      <c r="A640" s="160"/>
      <c r="B640" s="3" t="s">
        <v>2687</v>
      </c>
      <c r="C640" t="s">
        <v>2688</v>
      </c>
      <c r="D640">
        <v>47</v>
      </c>
      <c r="E640" t="s">
        <v>678</v>
      </c>
      <c r="F640" s="3" t="s">
        <v>3204</v>
      </c>
      <c r="G640" t="s">
        <v>3205</v>
      </c>
      <c r="H640">
        <v>500</v>
      </c>
      <c r="I640" t="s">
        <v>210</v>
      </c>
      <c r="J640" t="s">
        <v>616</v>
      </c>
      <c r="K640">
        <v>45</v>
      </c>
      <c r="L640" t="s">
        <v>685</v>
      </c>
      <c r="M640" s="3" t="s">
        <v>2624</v>
      </c>
      <c r="N640" t="s">
        <v>3202</v>
      </c>
      <c r="O640" t="s">
        <v>3203</v>
      </c>
      <c r="P640">
        <v>80</v>
      </c>
      <c r="Q640">
        <v>0</v>
      </c>
      <c r="R640">
        <v>0</v>
      </c>
      <c r="S640">
        <v>0</v>
      </c>
      <c r="T640">
        <v>0</v>
      </c>
      <c r="U640">
        <v>0</v>
      </c>
      <c r="V640">
        <v>0</v>
      </c>
      <c r="W640">
        <v>0</v>
      </c>
      <c r="X640">
        <v>0</v>
      </c>
    </row>
    <row r="641" spans="1:24" x14ac:dyDescent="0.3">
      <c r="A641" s="160"/>
      <c r="B641" s="3" t="s">
        <v>2645</v>
      </c>
      <c r="C641" t="s">
        <v>2646</v>
      </c>
      <c r="D641">
        <v>60</v>
      </c>
      <c r="E641" t="s">
        <v>641</v>
      </c>
      <c r="F641" s="3" t="s">
        <v>3206</v>
      </c>
      <c r="G641" t="s">
        <v>3207</v>
      </c>
      <c r="H641">
        <v>354</v>
      </c>
      <c r="I641" t="s">
        <v>615</v>
      </c>
      <c r="J641" t="s">
        <v>616</v>
      </c>
      <c r="K641">
        <v>54</v>
      </c>
      <c r="L641" t="s">
        <v>617</v>
      </c>
      <c r="M641" s="3" t="s">
        <v>2624</v>
      </c>
      <c r="N641" t="s">
        <v>3208</v>
      </c>
      <c r="O641" t="s">
        <v>3209</v>
      </c>
      <c r="P641">
        <v>0</v>
      </c>
      <c r="Q641">
        <v>0</v>
      </c>
      <c r="R641">
        <v>0</v>
      </c>
      <c r="S641">
        <v>0</v>
      </c>
      <c r="T641">
        <v>0</v>
      </c>
      <c r="U641">
        <v>0</v>
      </c>
      <c r="V641">
        <v>32</v>
      </c>
      <c r="W641">
        <v>0</v>
      </c>
      <c r="X641">
        <v>0</v>
      </c>
    </row>
    <row r="642" spans="1:24" x14ac:dyDescent="0.3">
      <c r="A642" s="160"/>
      <c r="B642" s="3" t="s">
        <v>3147</v>
      </c>
      <c r="C642" t="s">
        <v>3148</v>
      </c>
      <c r="D642">
        <v>60</v>
      </c>
      <c r="E642" t="s">
        <v>641</v>
      </c>
      <c r="F642" s="3" t="s">
        <v>3210</v>
      </c>
      <c r="G642" t="s">
        <v>3211</v>
      </c>
      <c r="H642">
        <v>500</v>
      </c>
      <c r="I642" t="s">
        <v>210</v>
      </c>
      <c r="J642" t="s">
        <v>616</v>
      </c>
      <c r="K642">
        <v>43</v>
      </c>
      <c r="L642" t="s">
        <v>636</v>
      </c>
      <c r="M642" s="3" t="s">
        <v>2624</v>
      </c>
      <c r="N642" t="s">
        <v>3208</v>
      </c>
      <c r="O642" t="s">
        <v>3209</v>
      </c>
      <c r="P642">
        <v>60</v>
      </c>
      <c r="Q642">
        <v>0</v>
      </c>
      <c r="R642">
        <v>0</v>
      </c>
      <c r="S642">
        <v>0</v>
      </c>
      <c r="T642">
        <v>0</v>
      </c>
      <c r="U642">
        <v>0</v>
      </c>
      <c r="V642">
        <v>0</v>
      </c>
      <c r="W642">
        <v>0</v>
      </c>
      <c r="X642">
        <v>0</v>
      </c>
    </row>
    <row r="643" spans="1:24" x14ac:dyDescent="0.3">
      <c r="A643" s="160"/>
      <c r="B643" s="3" t="s">
        <v>3147</v>
      </c>
      <c r="C643" t="s">
        <v>3148</v>
      </c>
      <c r="D643">
        <v>60</v>
      </c>
      <c r="E643" t="s">
        <v>641</v>
      </c>
      <c r="F643" s="3" t="s">
        <v>3212</v>
      </c>
      <c r="G643" t="s">
        <v>3213</v>
      </c>
      <c r="H643">
        <v>500</v>
      </c>
      <c r="I643" t="s">
        <v>210</v>
      </c>
      <c r="J643" t="s">
        <v>616</v>
      </c>
      <c r="K643">
        <v>41</v>
      </c>
      <c r="L643" t="s">
        <v>660</v>
      </c>
      <c r="M643" s="3" t="s">
        <v>2624</v>
      </c>
      <c r="N643" t="s">
        <v>3208</v>
      </c>
      <c r="O643" t="s">
        <v>3209</v>
      </c>
      <c r="P643">
        <v>104</v>
      </c>
      <c r="Q643">
        <v>0</v>
      </c>
      <c r="R643">
        <v>6</v>
      </c>
      <c r="S643">
        <v>5</v>
      </c>
      <c r="T643">
        <v>0</v>
      </c>
      <c r="U643">
        <v>0</v>
      </c>
      <c r="V643">
        <v>0</v>
      </c>
      <c r="W643">
        <v>0</v>
      </c>
      <c r="X643">
        <v>0</v>
      </c>
    </row>
    <row r="644" spans="1:24" x14ac:dyDescent="0.3">
      <c r="A644" s="160"/>
      <c r="B644" s="3" t="s">
        <v>2645</v>
      </c>
      <c r="C644" t="s">
        <v>2646</v>
      </c>
      <c r="D644">
        <v>60</v>
      </c>
      <c r="E644" t="s">
        <v>641</v>
      </c>
      <c r="F644" s="3" t="s">
        <v>3214</v>
      </c>
      <c r="G644" t="s">
        <v>3215</v>
      </c>
      <c r="H644">
        <v>354</v>
      </c>
      <c r="I644" t="s">
        <v>615</v>
      </c>
      <c r="J644" t="s">
        <v>616</v>
      </c>
      <c r="K644">
        <v>54</v>
      </c>
      <c r="L644" t="s">
        <v>617</v>
      </c>
      <c r="M644" s="3" t="s">
        <v>2624</v>
      </c>
      <c r="N644" t="s">
        <v>3216</v>
      </c>
      <c r="O644" t="s">
        <v>3217</v>
      </c>
      <c r="P644">
        <v>0</v>
      </c>
      <c r="Q644">
        <v>0</v>
      </c>
      <c r="R644">
        <v>0</v>
      </c>
      <c r="S644">
        <v>0</v>
      </c>
      <c r="T644">
        <v>0</v>
      </c>
      <c r="U644">
        <v>0</v>
      </c>
      <c r="V644">
        <v>52</v>
      </c>
      <c r="W644">
        <v>0</v>
      </c>
      <c r="X644">
        <v>0</v>
      </c>
    </row>
    <row r="645" spans="1:24" x14ac:dyDescent="0.3">
      <c r="A645" s="160"/>
      <c r="B645" s="3" t="s">
        <v>2721</v>
      </c>
      <c r="C645" t="s">
        <v>2722</v>
      </c>
      <c r="D645">
        <v>14</v>
      </c>
      <c r="E645" t="s">
        <v>967</v>
      </c>
      <c r="F645" s="3" t="s">
        <v>3218</v>
      </c>
      <c r="G645" t="s">
        <v>3219</v>
      </c>
      <c r="H645">
        <v>500</v>
      </c>
      <c r="I645" t="s">
        <v>210</v>
      </c>
      <c r="J645" t="s">
        <v>629</v>
      </c>
      <c r="K645">
        <v>40</v>
      </c>
      <c r="L645" t="s">
        <v>623</v>
      </c>
      <c r="M645" s="3" t="s">
        <v>2624</v>
      </c>
      <c r="N645" t="s">
        <v>3220</v>
      </c>
      <c r="O645" t="s">
        <v>3221</v>
      </c>
      <c r="P645">
        <v>214</v>
      </c>
      <c r="Q645">
        <v>0</v>
      </c>
      <c r="R645">
        <v>0</v>
      </c>
      <c r="S645">
        <v>0</v>
      </c>
      <c r="T645">
        <v>0</v>
      </c>
      <c r="U645">
        <v>0</v>
      </c>
      <c r="V645">
        <v>0</v>
      </c>
      <c r="W645">
        <v>0</v>
      </c>
      <c r="X645">
        <v>0</v>
      </c>
    </row>
    <row r="646" spans="1:24" x14ac:dyDescent="0.3">
      <c r="A646" s="160"/>
      <c r="B646" s="3" t="s">
        <v>2747</v>
      </c>
      <c r="C646" t="s">
        <v>2748</v>
      </c>
      <c r="D646">
        <v>60</v>
      </c>
      <c r="E646" t="s">
        <v>641</v>
      </c>
      <c r="F646" s="3" t="s">
        <v>3222</v>
      </c>
      <c r="G646" t="s">
        <v>3223</v>
      </c>
      <c r="H646">
        <v>500</v>
      </c>
      <c r="I646" t="s">
        <v>210</v>
      </c>
      <c r="J646" t="s">
        <v>616</v>
      </c>
      <c r="K646">
        <v>41</v>
      </c>
      <c r="L646" t="s">
        <v>660</v>
      </c>
      <c r="M646" s="3" t="s">
        <v>2624</v>
      </c>
      <c r="N646" t="s">
        <v>3224</v>
      </c>
      <c r="O646" t="s">
        <v>3225</v>
      </c>
      <c r="P646">
        <v>94</v>
      </c>
      <c r="Q646">
        <v>0</v>
      </c>
      <c r="R646">
        <v>0</v>
      </c>
      <c r="S646">
        <v>6</v>
      </c>
      <c r="T646">
        <v>0</v>
      </c>
      <c r="U646">
        <v>0</v>
      </c>
      <c r="V646">
        <v>0</v>
      </c>
      <c r="W646">
        <v>0</v>
      </c>
      <c r="X646">
        <v>0</v>
      </c>
    </row>
    <row r="647" spans="1:24" x14ac:dyDescent="0.3">
      <c r="A647" s="160"/>
      <c r="B647" s="3" t="s">
        <v>3226</v>
      </c>
      <c r="C647" t="s">
        <v>3227</v>
      </c>
      <c r="D647">
        <v>60</v>
      </c>
      <c r="E647" t="s">
        <v>641</v>
      </c>
      <c r="F647" s="3" t="s">
        <v>3228</v>
      </c>
      <c r="G647" t="s">
        <v>3229</v>
      </c>
      <c r="H647">
        <v>500</v>
      </c>
      <c r="I647" t="s">
        <v>210</v>
      </c>
      <c r="J647" t="s">
        <v>629</v>
      </c>
      <c r="K647">
        <v>41</v>
      </c>
      <c r="L647" t="s">
        <v>660</v>
      </c>
      <c r="M647" s="3" t="s">
        <v>2624</v>
      </c>
      <c r="N647" t="s">
        <v>3230</v>
      </c>
      <c r="O647" t="s">
        <v>3231</v>
      </c>
      <c r="P647">
        <v>80</v>
      </c>
      <c r="Q647">
        <v>0</v>
      </c>
      <c r="R647">
        <v>0</v>
      </c>
      <c r="S647">
        <v>0</v>
      </c>
      <c r="T647">
        <v>0</v>
      </c>
      <c r="U647">
        <v>0</v>
      </c>
      <c r="V647">
        <v>0</v>
      </c>
      <c r="W647">
        <v>0</v>
      </c>
      <c r="X647">
        <v>0</v>
      </c>
    </row>
    <row r="648" spans="1:24" x14ac:dyDescent="0.3">
      <c r="A648" s="160"/>
      <c r="B648" s="3" t="s">
        <v>1705</v>
      </c>
      <c r="C648" t="s">
        <v>1706</v>
      </c>
      <c r="D648">
        <v>63</v>
      </c>
      <c r="E648" t="s">
        <v>1305</v>
      </c>
      <c r="F648" s="3" t="s">
        <v>3232</v>
      </c>
      <c r="G648" t="s">
        <v>3233</v>
      </c>
      <c r="H648">
        <v>202</v>
      </c>
      <c r="I648" t="s">
        <v>650</v>
      </c>
      <c r="J648" t="s">
        <v>616</v>
      </c>
      <c r="K648">
        <v>8</v>
      </c>
      <c r="L648" t="s">
        <v>786</v>
      </c>
      <c r="M648" s="3" t="s">
        <v>2624</v>
      </c>
      <c r="N648" t="s">
        <v>3234</v>
      </c>
      <c r="O648" t="s">
        <v>3235</v>
      </c>
      <c r="P648">
        <v>0</v>
      </c>
      <c r="Q648">
        <v>0</v>
      </c>
      <c r="R648">
        <v>0</v>
      </c>
      <c r="S648">
        <v>0</v>
      </c>
      <c r="T648">
        <v>0</v>
      </c>
      <c r="U648">
        <v>0</v>
      </c>
      <c r="V648">
        <v>0</v>
      </c>
      <c r="W648">
        <v>0</v>
      </c>
      <c r="X648">
        <v>0</v>
      </c>
    </row>
    <row r="649" spans="1:24" x14ac:dyDescent="0.3">
      <c r="A649" s="160"/>
      <c r="B649" s="3" t="s">
        <v>2687</v>
      </c>
      <c r="C649" t="s">
        <v>2688</v>
      </c>
      <c r="D649">
        <v>47</v>
      </c>
      <c r="E649" t="s">
        <v>678</v>
      </c>
      <c r="F649" s="3" t="s">
        <v>3236</v>
      </c>
      <c r="G649" t="s">
        <v>3237</v>
      </c>
      <c r="H649">
        <v>500</v>
      </c>
      <c r="I649" t="s">
        <v>210</v>
      </c>
      <c r="J649" t="s">
        <v>616</v>
      </c>
      <c r="K649">
        <v>45</v>
      </c>
      <c r="L649" t="s">
        <v>685</v>
      </c>
      <c r="M649" s="3" t="s">
        <v>2624</v>
      </c>
      <c r="N649" t="s">
        <v>3238</v>
      </c>
      <c r="O649" t="s">
        <v>3239</v>
      </c>
      <c r="P649">
        <v>80</v>
      </c>
      <c r="Q649">
        <v>0</v>
      </c>
      <c r="R649">
        <v>9</v>
      </c>
      <c r="S649">
        <v>0</v>
      </c>
      <c r="T649">
        <v>0</v>
      </c>
      <c r="U649">
        <v>0</v>
      </c>
      <c r="V649">
        <v>0</v>
      </c>
      <c r="W649">
        <v>0</v>
      </c>
      <c r="X649">
        <v>0</v>
      </c>
    </row>
    <row r="650" spans="1:24" x14ac:dyDescent="0.3">
      <c r="A650" s="160"/>
      <c r="B650" s="3" t="s">
        <v>3240</v>
      </c>
      <c r="C650" t="s">
        <v>3241</v>
      </c>
      <c r="D650">
        <v>17</v>
      </c>
      <c r="E650" t="s">
        <v>712</v>
      </c>
      <c r="F650" s="3" t="s">
        <v>3242</v>
      </c>
      <c r="G650" t="s">
        <v>3243</v>
      </c>
      <c r="H650">
        <v>202</v>
      </c>
      <c r="I650" t="s">
        <v>650</v>
      </c>
      <c r="J650" t="s">
        <v>616</v>
      </c>
      <c r="K650">
        <v>8</v>
      </c>
      <c r="L650" t="s">
        <v>786</v>
      </c>
      <c r="M650" s="3" t="s">
        <v>2624</v>
      </c>
      <c r="N650" t="s">
        <v>3238</v>
      </c>
      <c r="O650" t="s">
        <v>3239</v>
      </c>
      <c r="P650">
        <v>0</v>
      </c>
      <c r="Q650">
        <v>0</v>
      </c>
      <c r="R650">
        <v>0</v>
      </c>
      <c r="S650">
        <v>0</v>
      </c>
      <c r="T650">
        <v>0</v>
      </c>
      <c r="U650">
        <v>0</v>
      </c>
      <c r="V650">
        <v>0</v>
      </c>
      <c r="W650">
        <v>0</v>
      </c>
      <c r="X650">
        <v>0</v>
      </c>
    </row>
    <row r="651" spans="1:24" x14ac:dyDescent="0.3">
      <c r="A651" s="160"/>
      <c r="B651" s="3" t="s">
        <v>2687</v>
      </c>
      <c r="C651" t="s">
        <v>2688</v>
      </c>
      <c r="D651">
        <v>47</v>
      </c>
      <c r="E651" t="s">
        <v>678</v>
      </c>
      <c r="F651" s="3" t="s">
        <v>3244</v>
      </c>
      <c r="G651" t="s">
        <v>3245</v>
      </c>
      <c r="H651">
        <v>500</v>
      </c>
      <c r="I651" t="s">
        <v>210</v>
      </c>
      <c r="J651" t="s">
        <v>616</v>
      </c>
      <c r="K651">
        <v>45</v>
      </c>
      <c r="L651" t="s">
        <v>685</v>
      </c>
      <c r="M651" s="3" t="s">
        <v>2624</v>
      </c>
      <c r="N651" t="s">
        <v>3246</v>
      </c>
      <c r="O651" t="s">
        <v>3247</v>
      </c>
      <c r="P651">
        <v>84</v>
      </c>
      <c r="Q651">
        <v>0</v>
      </c>
      <c r="R651">
        <v>0</v>
      </c>
      <c r="S651">
        <v>0</v>
      </c>
      <c r="T651">
        <v>0</v>
      </c>
      <c r="U651">
        <v>0</v>
      </c>
      <c r="V651">
        <v>0</v>
      </c>
      <c r="W651">
        <v>0</v>
      </c>
      <c r="X651">
        <v>0</v>
      </c>
    </row>
    <row r="652" spans="1:24" x14ac:dyDescent="0.3">
      <c r="A652" s="160"/>
      <c r="B652" s="3" t="s">
        <v>3248</v>
      </c>
      <c r="C652" t="s">
        <v>3249</v>
      </c>
      <c r="D652">
        <v>13</v>
      </c>
      <c r="E652" t="s">
        <v>699</v>
      </c>
      <c r="F652" s="3" t="s">
        <v>3250</v>
      </c>
      <c r="G652" t="s">
        <v>3251</v>
      </c>
      <c r="H652">
        <v>500</v>
      </c>
      <c r="I652" t="s">
        <v>210</v>
      </c>
      <c r="J652" t="s">
        <v>629</v>
      </c>
      <c r="K652">
        <v>40</v>
      </c>
      <c r="L652" t="s">
        <v>623</v>
      </c>
      <c r="M652" s="3" t="s">
        <v>2624</v>
      </c>
      <c r="N652" t="s">
        <v>3252</v>
      </c>
      <c r="O652" t="s">
        <v>3253</v>
      </c>
      <c r="P652">
        <v>68</v>
      </c>
      <c r="Q652">
        <v>0</v>
      </c>
      <c r="R652">
        <v>6</v>
      </c>
      <c r="S652">
        <v>0</v>
      </c>
      <c r="T652">
        <v>0</v>
      </c>
      <c r="U652">
        <v>0</v>
      </c>
      <c r="V652">
        <v>0</v>
      </c>
      <c r="W652">
        <v>0</v>
      </c>
      <c r="X652">
        <v>0</v>
      </c>
    </row>
    <row r="653" spans="1:24" x14ac:dyDescent="0.3">
      <c r="A653" s="160"/>
      <c r="B653" s="3" t="s">
        <v>3254</v>
      </c>
      <c r="C653" t="s">
        <v>3255</v>
      </c>
      <c r="D653">
        <v>17</v>
      </c>
      <c r="E653" t="s">
        <v>712</v>
      </c>
      <c r="F653" s="3" t="s">
        <v>3256</v>
      </c>
      <c r="G653" t="s">
        <v>3257</v>
      </c>
      <c r="H653">
        <v>202</v>
      </c>
      <c r="I653" t="s">
        <v>650</v>
      </c>
      <c r="J653" t="s">
        <v>616</v>
      </c>
      <c r="K653">
        <v>52</v>
      </c>
      <c r="L653" t="s">
        <v>2686</v>
      </c>
      <c r="M653" s="3" t="s">
        <v>2624</v>
      </c>
      <c r="N653" t="s">
        <v>3252</v>
      </c>
      <c r="O653" t="s">
        <v>3253</v>
      </c>
      <c r="P653">
        <v>0</v>
      </c>
      <c r="Q653">
        <v>0</v>
      </c>
      <c r="R653">
        <v>0</v>
      </c>
      <c r="S653">
        <v>0</v>
      </c>
      <c r="T653">
        <v>0</v>
      </c>
      <c r="U653">
        <v>0</v>
      </c>
      <c r="V653">
        <v>0</v>
      </c>
      <c r="W653">
        <v>0</v>
      </c>
      <c r="X653">
        <v>0</v>
      </c>
    </row>
    <row r="654" spans="1:24" x14ac:dyDescent="0.3">
      <c r="A654" s="160"/>
      <c r="B654" s="3" t="s">
        <v>3254</v>
      </c>
      <c r="C654" t="s">
        <v>3255</v>
      </c>
      <c r="D654">
        <v>17</v>
      </c>
      <c r="E654" t="s">
        <v>712</v>
      </c>
      <c r="F654" s="3" t="s">
        <v>3258</v>
      </c>
      <c r="G654" t="s">
        <v>3259</v>
      </c>
      <c r="H654">
        <v>202</v>
      </c>
      <c r="I654" t="s">
        <v>650</v>
      </c>
      <c r="J654" t="s">
        <v>616</v>
      </c>
      <c r="K654">
        <v>52</v>
      </c>
      <c r="L654" t="s">
        <v>2686</v>
      </c>
      <c r="M654" s="3" t="s">
        <v>2624</v>
      </c>
      <c r="N654" t="s">
        <v>3252</v>
      </c>
      <c r="O654" t="s">
        <v>3253</v>
      </c>
      <c r="P654">
        <v>0</v>
      </c>
      <c r="Q654">
        <v>0</v>
      </c>
      <c r="R654">
        <v>0</v>
      </c>
      <c r="S654">
        <v>0</v>
      </c>
      <c r="T654">
        <v>0</v>
      </c>
      <c r="U654">
        <v>0</v>
      </c>
      <c r="V654">
        <v>0</v>
      </c>
      <c r="W654">
        <v>0</v>
      </c>
      <c r="X654">
        <v>0</v>
      </c>
    </row>
    <row r="655" spans="1:24" x14ac:dyDescent="0.3">
      <c r="A655" s="160"/>
      <c r="B655" s="3" t="s">
        <v>3260</v>
      </c>
      <c r="C655" t="s">
        <v>3261</v>
      </c>
      <c r="D655">
        <v>64</v>
      </c>
      <c r="E655" t="s">
        <v>3163</v>
      </c>
      <c r="F655" s="3" t="s">
        <v>3262</v>
      </c>
      <c r="G655" t="s">
        <v>3263</v>
      </c>
      <c r="H655">
        <v>500</v>
      </c>
      <c r="I655" t="s">
        <v>210</v>
      </c>
      <c r="J655" t="s">
        <v>616</v>
      </c>
      <c r="K655">
        <v>47</v>
      </c>
      <c r="L655" t="s">
        <v>630</v>
      </c>
      <c r="M655" s="3" t="s">
        <v>2624</v>
      </c>
      <c r="N655" t="s">
        <v>3264</v>
      </c>
      <c r="O655" t="s">
        <v>3265</v>
      </c>
      <c r="P655">
        <v>75</v>
      </c>
      <c r="Q655">
        <v>0</v>
      </c>
      <c r="R655">
        <v>0</v>
      </c>
      <c r="S655">
        <v>0</v>
      </c>
      <c r="T655">
        <v>0</v>
      </c>
      <c r="U655">
        <v>0</v>
      </c>
      <c r="V655">
        <v>0</v>
      </c>
      <c r="W655">
        <v>0</v>
      </c>
      <c r="X655">
        <v>0</v>
      </c>
    </row>
    <row r="656" spans="1:24" x14ac:dyDescent="0.3">
      <c r="A656" s="160"/>
      <c r="B656" s="3" t="s">
        <v>105</v>
      </c>
      <c r="C656" t="s">
        <v>106</v>
      </c>
      <c r="D656">
        <v>60</v>
      </c>
      <c r="E656" t="s">
        <v>641</v>
      </c>
      <c r="F656" s="3" t="s">
        <v>3266</v>
      </c>
      <c r="G656" t="s">
        <v>3267</v>
      </c>
      <c r="H656">
        <v>500</v>
      </c>
      <c r="I656" t="s">
        <v>210</v>
      </c>
      <c r="J656" t="s">
        <v>616</v>
      </c>
      <c r="K656">
        <v>45</v>
      </c>
      <c r="L656" t="s">
        <v>685</v>
      </c>
      <c r="M656" s="3" t="s">
        <v>2624</v>
      </c>
      <c r="N656" t="s">
        <v>3264</v>
      </c>
      <c r="O656" t="s">
        <v>3265</v>
      </c>
      <c r="P656">
        <v>48</v>
      </c>
      <c r="Q656">
        <v>0</v>
      </c>
      <c r="R656">
        <v>0</v>
      </c>
      <c r="S656">
        <v>0</v>
      </c>
      <c r="T656">
        <v>0</v>
      </c>
      <c r="U656">
        <v>0</v>
      </c>
      <c r="V656">
        <v>0</v>
      </c>
      <c r="W656">
        <v>0</v>
      </c>
      <c r="X656">
        <v>0</v>
      </c>
    </row>
    <row r="657" spans="1:24" x14ac:dyDescent="0.3">
      <c r="A657" s="160"/>
      <c r="B657" s="3" t="s">
        <v>3268</v>
      </c>
      <c r="C657" t="s">
        <v>3269</v>
      </c>
      <c r="D657">
        <v>13</v>
      </c>
      <c r="E657" t="s">
        <v>699</v>
      </c>
      <c r="F657" s="3" t="s">
        <v>3270</v>
      </c>
      <c r="G657" t="s">
        <v>3271</v>
      </c>
      <c r="H657">
        <v>500</v>
      </c>
      <c r="I657" t="s">
        <v>210</v>
      </c>
      <c r="J657" t="s">
        <v>629</v>
      </c>
      <c r="K657">
        <v>40</v>
      </c>
      <c r="L657" t="s">
        <v>623</v>
      </c>
      <c r="M657" s="3" t="s">
        <v>2624</v>
      </c>
      <c r="N657" t="s">
        <v>3272</v>
      </c>
      <c r="O657" t="s">
        <v>3273</v>
      </c>
      <c r="P657">
        <v>76</v>
      </c>
      <c r="Q657">
        <v>0</v>
      </c>
      <c r="R657">
        <v>6</v>
      </c>
      <c r="S657">
        <v>2</v>
      </c>
      <c r="T657">
        <v>0</v>
      </c>
      <c r="U657">
        <v>0</v>
      </c>
      <c r="V657">
        <v>0</v>
      </c>
      <c r="W657">
        <v>0</v>
      </c>
      <c r="X657">
        <v>0</v>
      </c>
    </row>
    <row r="658" spans="1:24" x14ac:dyDescent="0.3">
      <c r="A658" s="160"/>
      <c r="B658" s="3" t="s">
        <v>3268</v>
      </c>
      <c r="C658" t="s">
        <v>3269</v>
      </c>
      <c r="D658">
        <v>13</v>
      </c>
      <c r="E658" t="s">
        <v>699</v>
      </c>
      <c r="F658" s="3" t="s">
        <v>3274</v>
      </c>
      <c r="G658" t="s">
        <v>3275</v>
      </c>
      <c r="H658">
        <v>354</v>
      </c>
      <c r="I658" t="s">
        <v>615</v>
      </c>
      <c r="J658" t="s">
        <v>629</v>
      </c>
      <c r="K658">
        <v>54</v>
      </c>
      <c r="L658" t="s">
        <v>617</v>
      </c>
      <c r="M658" s="3" t="s">
        <v>2624</v>
      </c>
      <c r="N658" t="s">
        <v>3272</v>
      </c>
      <c r="O658" t="s">
        <v>3273</v>
      </c>
      <c r="P658">
        <v>0</v>
      </c>
      <c r="Q658">
        <v>0</v>
      </c>
      <c r="R658">
        <v>0</v>
      </c>
      <c r="S658">
        <v>0</v>
      </c>
      <c r="T658">
        <v>0</v>
      </c>
      <c r="U658">
        <v>0</v>
      </c>
      <c r="V658">
        <v>34</v>
      </c>
      <c r="W658">
        <v>0</v>
      </c>
      <c r="X658">
        <v>0</v>
      </c>
    </row>
    <row r="659" spans="1:24" x14ac:dyDescent="0.3">
      <c r="A659" s="160"/>
      <c r="B659" s="3" t="s">
        <v>1705</v>
      </c>
      <c r="C659" t="s">
        <v>1706</v>
      </c>
      <c r="D659">
        <v>63</v>
      </c>
      <c r="E659" t="s">
        <v>1305</v>
      </c>
      <c r="F659" s="3" t="s">
        <v>3276</v>
      </c>
      <c r="G659" t="s">
        <v>3277</v>
      </c>
      <c r="H659">
        <v>202</v>
      </c>
      <c r="I659" t="s">
        <v>650</v>
      </c>
      <c r="J659" t="s">
        <v>616</v>
      </c>
      <c r="K659">
        <v>8</v>
      </c>
      <c r="L659" t="s">
        <v>786</v>
      </c>
      <c r="M659" s="3" t="s">
        <v>2624</v>
      </c>
      <c r="N659" t="s">
        <v>3272</v>
      </c>
      <c r="O659" t="s">
        <v>3273</v>
      </c>
      <c r="P659">
        <v>0</v>
      </c>
      <c r="Q659">
        <v>0</v>
      </c>
      <c r="R659">
        <v>0</v>
      </c>
      <c r="S659">
        <v>0</v>
      </c>
      <c r="T659">
        <v>0</v>
      </c>
      <c r="U659">
        <v>0</v>
      </c>
      <c r="V659">
        <v>0</v>
      </c>
      <c r="W659">
        <v>0</v>
      </c>
      <c r="X659">
        <v>0</v>
      </c>
    </row>
    <row r="660" spans="1:24" x14ac:dyDescent="0.3">
      <c r="A660" s="160"/>
      <c r="B660" s="3" t="s">
        <v>1705</v>
      </c>
      <c r="C660" t="s">
        <v>1706</v>
      </c>
      <c r="D660">
        <v>63</v>
      </c>
      <c r="E660" t="s">
        <v>1305</v>
      </c>
      <c r="F660" s="3" t="s">
        <v>3278</v>
      </c>
      <c r="G660" t="s">
        <v>3279</v>
      </c>
      <c r="H660">
        <v>500</v>
      </c>
      <c r="I660" t="s">
        <v>210</v>
      </c>
      <c r="J660" t="s">
        <v>616</v>
      </c>
      <c r="K660">
        <v>45</v>
      </c>
      <c r="L660" t="s">
        <v>685</v>
      </c>
      <c r="M660" s="3" t="s">
        <v>2624</v>
      </c>
      <c r="N660" t="s">
        <v>3272</v>
      </c>
      <c r="O660" t="s">
        <v>3273</v>
      </c>
      <c r="P660">
        <v>60</v>
      </c>
      <c r="Q660">
        <v>0</v>
      </c>
      <c r="R660">
        <v>0</v>
      </c>
      <c r="S660">
        <v>0</v>
      </c>
      <c r="T660">
        <v>0</v>
      </c>
      <c r="U660">
        <v>0</v>
      </c>
      <c r="V660">
        <v>0</v>
      </c>
      <c r="W660">
        <v>0</v>
      </c>
      <c r="X660">
        <v>0</v>
      </c>
    </row>
    <row r="661" spans="1:24" x14ac:dyDescent="0.3">
      <c r="A661" s="160"/>
      <c r="B661" s="3" t="s">
        <v>2645</v>
      </c>
      <c r="C661" t="s">
        <v>2646</v>
      </c>
      <c r="D661">
        <v>60</v>
      </c>
      <c r="E661" t="s">
        <v>641</v>
      </c>
      <c r="F661" s="3" t="s">
        <v>3280</v>
      </c>
      <c r="G661" t="s">
        <v>3281</v>
      </c>
      <c r="H661">
        <v>354</v>
      </c>
      <c r="I661" t="s">
        <v>615</v>
      </c>
      <c r="J661" t="s">
        <v>616</v>
      </c>
      <c r="K661">
        <v>54</v>
      </c>
      <c r="L661" t="s">
        <v>617</v>
      </c>
      <c r="M661" s="3" t="s">
        <v>2624</v>
      </c>
      <c r="N661" t="s">
        <v>3282</v>
      </c>
      <c r="O661" t="s">
        <v>3283</v>
      </c>
      <c r="P661">
        <v>0</v>
      </c>
      <c r="Q661">
        <v>0</v>
      </c>
      <c r="R661">
        <v>0</v>
      </c>
      <c r="S661">
        <v>0</v>
      </c>
      <c r="T661">
        <v>0</v>
      </c>
      <c r="U661">
        <v>0</v>
      </c>
      <c r="V661">
        <v>33</v>
      </c>
      <c r="W661">
        <v>0</v>
      </c>
      <c r="X661">
        <v>0</v>
      </c>
    </row>
    <row r="662" spans="1:24" x14ac:dyDescent="0.3">
      <c r="A662" s="160"/>
      <c r="B662" s="3" t="s">
        <v>3284</v>
      </c>
      <c r="C662" t="s">
        <v>3285</v>
      </c>
      <c r="D662">
        <v>17</v>
      </c>
      <c r="E662" t="s">
        <v>712</v>
      </c>
      <c r="F662" s="3" t="s">
        <v>3286</v>
      </c>
      <c r="G662" t="s">
        <v>3287</v>
      </c>
      <c r="H662">
        <v>202</v>
      </c>
      <c r="I662" t="s">
        <v>650</v>
      </c>
      <c r="J662" t="s">
        <v>616</v>
      </c>
      <c r="K662">
        <v>52</v>
      </c>
      <c r="L662" t="s">
        <v>2686</v>
      </c>
      <c r="M662" s="3" t="s">
        <v>2624</v>
      </c>
      <c r="N662" t="s">
        <v>3288</v>
      </c>
      <c r="O662" t="s">
        <v>3289</v>
      </c>
      <c r="P662">
        <v>0</v>
      </c>
      <c r="Q662">
        <v>0</v>
      </c>
      <c r="R662">
        <v>0</v>
      </c>
      <c r="S662">
        <v>0</v>
      </c>
      <c r="T662">
        <v>0</v>
      </c>
      <c r="U662">
        <v>0</v>
      </c>
      <c r="V662">
        <v>0</v>
      </c>
      <c r="W662">
        <v>0</v>
      </c>
      <c r="X662">
        <v>0</v>
      </c>
    </row>
    <row r="663" spans="1:24" x14ac:dyDescent="0.3">
      <c r="A663" s="160"/>
      <c r="B663" s="3" t="s">
        <v>238</v>
      </c>
      <c r="C663" t="s">
        <v>239</v>
      </c>
      <c r="D663">
        <v>60</v>
      </c>
      <c r="E663" t="s">
        <v>641</v>
      </c>
      <c r="F663" s="3" t="s">
        <v>3290</v>
      </c>
      <c r="G663" t="s">
        <v>3291</v>
      </c>
      <c r="H663">
        <v>202</v>
      </c>
      <c r="I663" t="s">
        <v>650</v>
      </c>
      <c r="J663" t="s">
        <v>616</v>
      </c>
      <c r="K663">
        <v>8</v>
      </c>
      <c r="L663" t="s">
        <v>786</v>
      </c>
      <c r="M663" s="3" t="s">
        <v>2624</v>
      </c>
      <c r="N663" t="s">
        <v>3292</v>
      </c>
      <c r="O663" t="s">
        <v>3293</v>
      </c>
      <c r="P663">
        <v>0</v>
      </c>
      <c r="Q663">
        <v>0</v>
      </c>
      <c r="R663">
        <v>0</v>
      </c>
      <c r="S663">
        <v>0</v>
      </c>
      <c r="T663">
        <v>0</v>
      </c>
      <c r="U663">
        <v>0</v>
      </c>
      <c r="V663">
        <v>0</v>
      </c>
      <c r="W663">
        <v>0</v>
      </c>
      <c r="X663">
        <v>0</v>
      </c>
    </row>
    <row r="664" spans="1:24" x14ac:dyDescent="0.3">
      <c r="A664" s="160"/>
      <c r="B664" s="3" t="s">
        <v>2645</v>
      </c>
      <c r="C664" t="s">
        <v>2646</v>
      </c>
      <c r="D664">
        <v>60</v>
      </c>
      <c r="E664" t="s">
        <v>641</v>
      </c>
      <c r="F664" s="3" t="s">
        <v>3294</v>
      </c>
      <c r="G664" t="s">
        <v>3295</v>
      </c>
      <c r="H664">
        <v>354</v>
      </c>
      <c r="I664" t="s">
        <v>615</v>
      </c>
      <c r="J664" t="s">
        <v>616</v>
      </c>
      <c r="K664">
        <v>54</v>
      </c>
      <c r="L664" t="s">
        <v>617</v>
      </c>
      <c r="M664" s="3" t="s">
        <v>2624</v>
      </c>
      <c r="N664" t="s">
        <v>3296</v>
      </c>
      <c r="O664" t="s">
        <v>3297</v>
      </c>
      <c r="P664">
        <v>0</v>
      </c>
      <c r="Q664">
        <v>0</v>
      </c>
      <c r="R664">
        <v>0</v>
      </c>
      <c r="S664">
        <v>0</v>
      </c>
      <c r="T664">
        <v>0</v>
      </c>
      <c r="U664">
        <v>0</v>
      </c>
      <c r="V664">
        <v>23</v>
      </c>
      <c r="W664">
        <v>0</v>
      </c>
      <c r="X664">
        <v>0</v>
      </c>
    </row>
    <row r="665" spans="1:24" x14ac:dyDescent="0.3">
      <c r="A665" s="160"/>
      <c r="B665" s="3" t="s">
        <v>3298</v>
      </c>
      <c r="C665" t="s">
        <v>3299</v>
      </c>
      <c r="D665">
        <v>21</v>
      </c>
      <c r="E665" t="s">
        <v>612</v>
      </c>
      <c r="F665" s="3" t="s">
        <v>3300</v>
      </c>
      <c r="G665" t="s">
        <v>3301</v>
      </c>
      <c r="H665">
        <v>500</v>
      </c>
      <c r="I665" t="s">
        <v>210</v>
      </c>
      <c r="J665" t="s">
        <v>616</v>
      </c>
      <c r="K665">
        <v>41</v>
      </c>
      <c r="L665" t="s">
        <v>660</v>
      </c>
      <c r="M665" s="3" t="s">
        <v>2624</v>
      </c>
      <c r="N665" t="s">
        <v>3302</v>
      </c>
      <c r="O665" t="s">
        <v>3303</v>
      </c>
      <c r="P665">
        <v>62</v>
      </c>
      <c r="Q665">
        <v>0</v>
      </c>
      <c r="R665">
        <v>0</v>
      </c>
      <c r="S665">
        <v>2</v>
      </c>
      <c r="T665">
        <v>0</v>
      </c>
      <c r="U665">
        <v>0</v>
      </c>
      <c r="V665">
        <v>0</v>
      </c>
      <c r="W665">
        <v>0</v>
      </c>
      <c r="X665">
        <v>0</v>
      </c>
    </row>
    <row r="666" spans="1:24" x14ac:dyDescent="0.3">
      <c r="A666" s="160"/>
      <c r="B666" s="3" t="s">
        <v>1705</v>
      </c>
      <c r="C666" t="s">
        <v>1706</v>
      </c>
      <c r="D666">
        <v>63</v>
      </c>
      <c r="E666" t="s">
        <v>1305</v>
      </c>
      <c r="F666" s="3" t="s">
        <v>3304</v>
      </c>
      <c r="G666" t="s">
        <v>3305</v>
      </c>
      <c r="H666">
        <v>500</v>
      </c>
      <c r="I666" t="s">
        <v>210</v>
      </c>
      <c r="J666" t="s">
        <v>616</v>
      </c>
      <c r="K666">
        <v>45</v>
      </c>
      <c r="L666" t="s">
        <v>685</v>
      </c>
      <c r="M666" s="3" t="s">
        <v>2624</v>
      </c>
      <c r="N666" t="s">
        <v>3306</v>
      </c>
      <c r="O666" t="s">
        <v>3307</v>
      </c>
      <c r="P666">
        <v>84</v>
      </c>
      <c r="Q666">
        <v>0</v>
      </c>
      <c r="R666">
        <v>0</v>
      </c>
      <c r="S666">
        <v>0</v>
      </c>
      <c r="T666">
        <v>0</v>
      </c>
      <c r="U666">
        <v>0</v>
      </c>
      <c r="V666">
        <v>0</v>
      </c>
      <c r="W666">
        <v>0</v>
      </c>
      <c r="X666">
        <v>0</v>
      </c>
    </row>
    <row r="667" spans="1:24" x14ac:dyDescent="0.3">
      <c r="A667" s="160"/>
      <c r="B667" s="3" t="s">
        <v>3308</v>
      </c>
      <c r="C667" t="s">
        <v>3309</v>
      </c>
      <c r="D667">
        <v>21</v>
      </c>
      <c r="E667" t="s">
        <v>612</v>
      </c>
      <c r="F667" s="3" t="s">
        <v>3310</v>
      </c>
      <c r="G667" t="s">
        <v>3311</v>
      </c>
      <c r="H667">
        <v>500</v>
      </c>
      <c r="I667" t="s">
        <v>210</v>
      </c>
      <c r="J667" t="s">
        <v>616</v>
      </c>
      <c r="K667">
        <v>45</v>
      </c>
      <c r="L667" t="s">
        <v>685</v>
      </c>
      <c r="M667" s="3" t="s">
        <v>2624</v>
      </c>
      <c r="N667" t="s">
        <v>3312</v>
      </c>
      <c r="O667" t="s">
        <v>3313</v>
      </c>
      <c r="P667">
        <v>80</v>
      </c>
      <c r="Q667">
        <v>0</v>
      </c>
      <c r="R667">
        <v>0</v>
      </c>
      <c r="S667">
        <v>0</v>
      </c>
      <c r="T667">
        <v>0</v>
      </c>
      <c r="U667">
        <v>0</v>
      </c>
      <c r="V667">
        <v>0</v>
      </c>
      <c r="W667">
        <v>0</v>
      </c>
      <c r="X667">
        <v>0</v>
      </c>
    </row>
    <row r="668" spans="1:24" x14ac:dyDescent="0.3">
      <c r="A668" s="160"/>
      <c r="B668" s="3" t="s">
        <v>2709</v>
      </c>
      <c r="C668" t="s">
        <v>2710</v>
      </c>
      <c r="D668">
        <v>13</v>
      </c>
      <c r="E668" t="s">
        <v>699</v>
      </c>
      <c r="F668" s="3" t="s">
        <v>3314</v>
      </c>
      <c r="G668" t="s">
        <v>3315</v>
      </c>
      <c r="H668">
        <v>500</v>
      </c>
      <c r="I668" t="s">
        <v>210</v>
      </c>
      <c r="J668" t="s">
        <v>629</v>
      </c>
      <c r="K668">
        <v>40</v>
      </c>
      <c r="L668" t="s">
        <v>623</v>
      </c>
      <c r="M668" s="3" t="s">
        <v>2624</v>
      </c>
      <c r="N668" t="s">
        <v>3312</v>
      </c>
      <c r="O668" t="s">
        <v>3313</v>
      </c>
      <c r="P668">
        <v>171</v>
      </c>
      <c r="Q668">
        <v>0</v>
      </c>
      <c r="R668">
        <v>16</v>
      </c>
      <c r="S668">
        <v>3</v>
      </c>
      <c r="T668">
        <v>0</v>
      </c>
      <c r="U668">
        <v>26</v>
      </c>
      <c r="V668">
        <v>0</v>
      </c>
      <c r="W668">
        <v>0</v>
      </c>
      <c r="X668">
        <v>0</v>
      </c>
    </row>
    <row r="669" spans="1:24" x14ac:dyDescent="0.3">
      <c r="A669" s="160"/>
      <c r="B669" s="3" t="s">
        <v>3316</v>
      </c>
      <c r="C669" t="s">
        <v>3317</v>
      </c>
      <c r="D669">
        <v>17</v>
      </c>
      <c r="E669" t="s">
        <v>712</v>
      </c>
      <c r="F669" s="3" t="s">
        <v>3318</v>
      </c>
      <c r="G669" t="s">
        <v>3319</v>
      </c>
      <c r="H669">
        <v>354</v>
      </c>
      <c r="I669" t="s">
        <v>615</v>
      </c>
      <c r="J669" t="s">
        <v>616</v>
      </c>
      <c r="K669">
        <v>54</v>
      </c>
      <c r="L669" t="s">
        <v>617</v>
      </c>
      <c r="M669" s="3" t="s">
        <v>2624</v>
      </c>
      <c r="N669" t="s">
        <v>3312</v>
      </c>
      <c r="O669" t="s">
        <v>3313</v>
      </c>
      <c r="P669">
        <v>0</v>
      </c>
      <c r="Q669">
        <v>0</v>
      </c>
      <c r="R669">
        <v>0</v>
      </c>
      <c r="S669">
        <v>0</v>
      </c>
      <c r="T669">
        <v>0</v>
      </c>
      <c r="U669">
        <v>0</v>
      </c>
      <c r="V669">
        <v>52</v>
      </c>
      <c r="W669">
        <v>15</v>
      </c>
      <c r="X669">
        <v>0</v>
      </c>
    </row>
    <row r="670" spans="1:24" x14ac:dyDescent="0.3">
      <c r="A670" s="160"/>
      <c r="B670" s="3" t="s">
        <v>105</v>
      </c>
      <c r="C670" t="s">
        <v>106</v>
      </c>
      <c r="D670">
        <v>60</v>
      </c>
      <c r="E670" t="s">
        <v>641</v>
      </c>
      <c r="F670" s="3" t="s">
        <v>3320</v>
      </c>
      <c r="G670" t="s">
        <v>3321</v>
      </c>
      <c r="H670">
        <v>500</v>
      </c>
      <c r="I670" t="s">
        <v>210</v>
      </c>
      <c r="J670" t="s">
        <v>616</v>
      </c>
      <c r="K670">
        <v>45</v>
      </c>
      <c r="L670" t="s">
        <v>685</v>
      </c>
      <c r="M670" s="3" t="s">
        <v>2624</v>
      </c>
      <c r="N670" t="s">
        <v>3312</v>
      </c>
      <c r="O670" t="s">
        <v>3313</v>
      </c>
      <c r="P670">
        <v>82</v>
      </c>
      <c r="Q670">
        <v>0</v>
      </c>
      <c r="R670">
        <v>0</v>
      </c>
      <c r="S670">
        <v>0</v>
      </c>
      <c r="T670">
        <v>0</v>
      </c>
      <c r="U670">
        <v>0</v>
      </c>
      <c r="V670">
        <v>0</v>
      </c>
      <c r="W670">
        <v>0</v>
      </c>
      <c r="X670">
        <v>0</v>
      </c>
    </row>
    <row r="671" spans="1:24" x14ac:dyDescent="0.3">
      <c r="A671" s="160"/>
      <c r="B671" s="3" t="s">
        <v>2830</v>
      </c>
      <c r="C671" t="s">
        <v>2831</v>
      </c>
      <c r="D671">
        <v>95</v>
      </c>
      <c r="E671" t="s">
        <v>626</v>
      </c>
      <c r="F671" s="3" t="s">
        <v>3322</v>
      </c>
      <c r="G671" t="s">
        <v>3323</v>
      </c>
      <c r="H671">
        <v>500</v>
      </c>
      <c r="I671" t="s">
        <v>210</v>
      </c>
      <c r="J671" t="s">
        <v>616</v>
      </c>
      <c r="K671">
        <v>45</v>
      </c>
      <c r="L671" t="s">
        <v>685</v>
      </c>
      <c r="M671" s="3" t="s">
        <v>2624</v>
      </c>
      <c r="N671" t="s">
        <v>3312</v>
      </c>
      <c r="O671" t="s">
        <v>3313</v>
      </c>
      <c r="P671">
        <v>84</v>
      </c>
      <c r="Q671">
        <v>0</v>
      </c>
      <c r="R671">
        <v>0</v>
      </c>
      <c r="S671">
        <v>0</v>
      </c>
      <c r="T671">
        <v>0</v>
      </c>
      <c r="U671">
        <v>0</v>
      </c>
      <c r="V671">
        <v>0</v>
      </c>
      <c r="W671">
        <v>0</v>
      </c>
      <c r="X671">
        <v>0</v>
      </c>
    </row>
    <row r="672" spans="1:24" x14ac:dyDescent="0.3">
      <c r="A672" s="160"/>
      <c r="B672" s="3" t="s">
        <v>2830</v>
      </c>
      <c r="C672" t="s">
        <v>2831</v>
      </c>
      <c r="D672">
        <v>95</v>
      </c>
      <c r="E672" t="s">
        <v>626</v>
      </c>
      <c r="F672" s="3" t="s">
        <v>3324</v>
      </c>
      <c r="G672" t="s">
        <v>3325</v>
      </c>
      <c r="H672">
        <v>202</v>
      </c>
      <c r="I672" t="s">
        <v>650</v>
      </c>
      <c r="J672" t="s">
        <v>616</v>
      </c>
      <c r="K672">
        <v>8</v>
      </c>
      <c r="L672" t="s">
        <v>786</v>
      </c>
      <c r="M672" s="3" t="s">
        <v>2624</v>
      </c>
      <c r="N672" t="s">
        <v>3312</v>
      </c>
      <c r="O672" t="s">
        <v>3313</v>
      </c>
      <c r="P672">
        <v>0</v>
      </c>
      <c r="Q672">
        <v>0</v>
      </c>
      <c r="R672">
        <v>0</v>
      </c>
      <c r="S672">
        <v>0</v>
      </c>
      <c r="T672">
        <v>0</v>
      </c>
      <c r="U672">
        <v>0</v>
      </c>
      <c r="V672">
        <v>0</v>
      </c>
      <c r="W672">
        <v>0</v>
      </c>
      <c r="X672">
        <v>0</v>
      </c>
    </row>
    <row r="673" spans="1:24" x14ac:dyDescent="0.3">
      <c r="A673" s="160"/>
      <c r="B673" s="3" t="s">
        <v>3326</v>
      </c>
      <c r="C673" t="s">
        <v>3327</v>
      </c>
      <c r="D673">
        <v>17</v>
      </c>
      <c r="E673" t="s">
        <v>712</v>
      </c>
      <c r="F673" s="3" t="s">
        <v>3328</v>
      </c>
      <c r="G673" t="s">
        <v>3329</v>
      </c>
      <c r="H673">
        <v>500</v>
      </c>
      <c r="I673" t="s">
        <v>210</v>
      </c>
      <c r="J673" t="s">
        <v>616</v>
      </c>
      <c r="K673">
        <v>45</v>
      </c>
      <c r="L673" t="s">
        <v>685</v>
      </c>
      <c r="M673" s="3" t="s">
        <v>2624</v>
      </c>
      <c r="N673" t="s">
        <v>3330</v>
      </c>
      <c r="O673" t="s">
        <v>3331</v>
      </c>
      <c r="P673">
        <v>45</v>
      </c>
      <c r="Q673">
        <v>0</v>
      </c>
      <c r="R673">
        <v>0</v>
      </c>
      <c r="S673">
        <v>0</v>
      </c>
      <c r="T673">
        <v>0</v>
      </c>
      <c r="U673">
        <v>0</v>
      </c>
      <c r="V673">
        <v>0</v>
      </c>
      <c r="W673">
        <v>0</v>
      </c>
      <c r="X673">
        <v>0</v>
      </c>
    </row>
    <row r="674" spans="1:24" x14ac:dyDescent="0.3">
      <c r="A674" s="160"/>
      <c r="B674" s="3" t="s">
        <v>2645</v>
      </c>
      <c r="C674" t="s">
        <v>2646</v>
      </c>
      <c r="D674">
        <v>60</v>
      </c>
      <c r="E674" t="s">
        <v>641</v>
      </c>
      <c r="F674" s="3" t="s">
        <v>3332</v>
      </c>
      <c r="G674" t="s">
        <v>3333</v>
      </c>
      <c r="H674">
        <v>207</v>
      </c>
      <c r="I674" t="s">
        <v>706</v>
      </c>
      <c r="J674" t="s">
        <v>616</v>
      </c>
      <c r="K674">
        <v>21</v>
      </c>
      <c r="L674" t="s">
        <v>2020</v>
      </c>
      <c r="M674" s="3" t="s">
        <v>2624</v>
      </c>
      <c r="N674" t="s">
        <v>3334</v>
      </c>
      <c r="O674" t="s">
        <v>3335</v>
      </c>
      <c r="P674">
        <v>0</v>
      </c>
      <c r="Q674">
        <v>0</v>
      </c>
      <c r="R674">
        <v>6</v>
      </c>
      <c r="S674">
        <v>0</v>
      </c>
      <c r="T674">
        <v>0</v>
      </c>
      <c r="U674">
        <v>0</v>
      </c>
      <c r="V674">
        <v>0</v>
      </c>
      <c r="W674">
        <v>0</v>
      </c>
      <c r="X674">
        <v>0</v>
      </c>
    </row>
    <row r="675" spans="1:24" x14ac:dyDescent="0.3">
      <c r="A675" s="160"/>
      <c r="B675" s="3" t="s">
        <v>2645</v>
      </c>
      <c r="C675" t="s">
        <v>2646</v>
      </c>
      <c r="D675">
        <v>60</v>
      </c>
      <c r="E675" t="s">
        <v>641</v>
      </c>
      <c r="F675" s="3" t="s">
        <v>3336</v>
      </c>
      <c r="G675" t="s">
        <v>3337</v>
      </c>
      <c r="H675">
        <v>354</v>
      </c>
      <c r="I675" t="s">
        <v>615</v>
      </c>
      <c r="J675" t="s">
        <v>629</v>
      </c>
      <c r="K675">
        <v>54</v>
      </c>
      <c r="L675" t="s">
        <v>617</v>
      </c>
      <c r="M675" s="3" t="s">
        <v>2624</v>
      </c>
      <c r="N675" t="s">
        <v>3334</v>
      </c>
      <c r="O675" t="s">
        <v>3335</v>
      </c>
      <c r="P675">
        <v>0</v>
      </c>
      <c r="Q675">
        <v>0</v>
      </c>
      <c r="R675">
        <v>0</v>
      </c>
      <c r="S675">
        <v>0</v>
      </c>
      <c r="T675">
        <v>0</v>
      </c>
      <c r="U675">
        <v>0</v>
      </c>
      <c r="V675">
        <v>36</v>
      </c>
      <c r="W675">
        <v>0</v>
      </c>
      <c r="X675">
        <v>0</v>
      </c>
    </row>
    <row r="676" spans="1:24" x14ac:dyDescent="0.3">
      <c r="A676" s="160"/>
      <c r="B676" s="3" t="s">
        <v>2645</v>
      </c>
      <c r="C676" t="s">
        <v>2646</v>
      </c>
      <c r="D676">
        <v>60</v>
      </c>
      <c r="E676" t="s">
        <v>641</v>
      </c>
      <c r="F676" s="3" t="s">
        <v>3338</v>
      </c>
      <c r="G676" t="s">
        <v>3339</v>
      </c>
      <c r="H676">
        <v>500</v>
      </c>
      <c r="I676" t="s">
        <v>210</v>
      </c>
      <c r="J676" t="s">
        <v>616</v>
      </c>
      <c r="K676">
        <v>99</v>
      </c>
      <c r="L676" t="s">
        <v>727</v>
      </c>
      <c r="M676" s="3" t="s">
        <v>2624</v>
      </c>
      <c r="N676" t="s">
        <v>3334</v>
      </c>
      <c r="O676" t="s">
        <v>3335</v>
      </c>
      <c r="P676">
        <v>20</v>
      </c>
      <c r="Q676">
        <v>0</v>
      </c>
      <c r="R676">
        <v>0</v>
      </c>
      <c r="S676">
        <v>0</v>
      </c>
      <c r="T676">
        <v>0</v>
      </c>
      <c r="U676">
        <v>0</v>
      </c>
      <c r="V676">
        <v>0</v>
      </c>
      <c r="W676">
        <v>0</v>
      </c>
      <c r="X676">
        <v>0</v>
      </c>
    </row>
    <row r="677" spans="1:24" x14ac:dyDescent="0.3">
      <c r="A677" s="160"/>
      <c r="B677" s="3" t="s">
        <v>3340</v>
      </c>
      <c r="C677" t="s">
        <v>3341</v>
      </c>
      <c r="D677">
        <v>22</v>
      </c>
      <c r="E677" t="s">
        <v>1856</v>
      </c>
      <c r="F677" s="3" t="s">
        <v>3342</v>
      </c>
      <c r="G677" t="s">
        <v>3343</v>
      </c>
      <c r="H677">
        <v>500</v>
      </c>
      <c r="I677" t="s">
        <v>210</v>
      </c>
      <c r="J677" t="s">
        <v>616</v>
      </c>
      <c r="K677">
        <v>45</v>
      </c>
      <c r="L677" t="s">
        <v>685</v>
      </c>
      <c r="M677" s="3" t="s">
        <v>2624</v>
      </c>
      <c r="N677" t="s">
        <v>3344</v>
      </c>
      <c r="O677" t="s">
        <v>3345</v>
      </c>
      <c r="P677">
        <v>66</v>
      </c>
      <c r="Q677">
        <v>0</v>
      </c>
      <c r="R677">
        <v>8</v>
      </c>
      <c r="S677">
        <v>4</v>
      </c>
      <c r="T677">
        <v>0</v>
      </c>
      <c r="U677">
        <v>0</v>
      </c>
      <c r="V677">
        <v>0</v>
      </c>
      <c r="W677">
        <v>0</v>
      </c>
      <c r="X677">
        <v>0</v>
      </c>
    </row>
    <row r="678" spans="1:24" x14ac:dyDescent="0.3">
      <c r="A678" s="160"/>
      <c r="B678" s="3" t="s">
        <v>2721</v>
      </c>
      <c r="C678" t="s">
        <v>2722</v>
      </c>
      <c r="D678">
        <v>14</v>
      </c>
      <c r="E678" t="s">
        <v>967</v>
      </c>
      <c r="F678" s="3" t="s">
        <v>3346</v>
      </c>
      <c r="G678" t="s">
        <v>3347</v>
      </c>
      <c r="H678">
        <v>354</v>
      </c>
      <c r="I678" t="s">
        <v>615</v>
      </c>
      <c r="J678" t="s">
        <v>629</v>
      </c>
      <c r="K678">
        <v>54</v>
      </c>
      <c r="L678" t="s">
        <v>617</v>
      </c>
      <c r="M678" s="3" t="s">
        <v>2624</v>
      </c>
      <c r="N678" t="s">
        <v>3348</v>
      </c>
      <c r="O678" t="s">
        <v>3349</v>
      </c>
      <c r="P678">
        <v>0</v>
      </c>
      <c r="Q678">
        <v>0</v>
      </c>
      <c r="R678">
        <v>0</v>
      </c>
      <c r="S678">
        <v>0</v>
      </c>
      <c r="T678">
        <v>0</v>
      </c>
      <c r="U678">
        <v>0</v>
      </c>
      <c r="V678">
        <v>18</v>
      </c>
      <c r="W678">
        <v>0</v>
      </c>
      <c r="X678">
        <v>0</v>
      </c>
    </row>
    <row r="679" spans="1:24" x14ac:dyDescent="0.3">
      <c r="A679" s="160"/>
      <c r="B679" s="3" t="s">
        <v>2721</v>
      </c>
      <c r="C679" t="s">
        <v>2722</v>
      </c>
      <c r="D679">
        <v>14</v>
      </c>
      <c r="E679" t="s">
        <v>967</v>
      </c>
      <c r="F679" s="3" t="s">
        <v>3350</v>
      </c>
      <c r="G679" t="s">
        <v>3351</v>
      </c>
      <c r="H679">
        <v>500</v>
      </c>
      <c r="I679" t="s">
        <v>210</v>
      </c>
      <c r="J679" t="s">
        <v>629</v>
      </c>
      <c r="K679">
        <v>40</v>
      </c>
      <c r="L679" t="s">
        <v>623</v>
      </c>
      <c r="M679" s="3" t="s">
        <v>2624</v>
      </c>
      <c r="N679" t="s">
        <v>3348</v>
      </c>
      <c r="O679" t="s">
        <v>3349</v>
      </c>
      <c r="P679">
        <v>97</v>
      </c>
      <c r="Q679">
        <v>0</v>
      </c>
      <c r="R679">
        <v>6</v>
      </c>
      <c r="S679">
        <v>0</v>
      </c>
      <c r="T679">
        <v>0</v>
      </c>
      <c r="U679">
        <v>0</v>
      </c>
      <c r="V679">
        <v>0</v>
      </c>
      <c r="W679">
        <v>0</v>
      </c>
      <c r="X679">
        <v>0</v>
      </c>
    </row>
    <row r="680" spans="1:24" x14ac:dyDescent="0.3">
      <c r="A680" s="160"/>
      <c r="B680" s="3" t="s">
        <v>3352</v>
      </c>
      <c r="C680" t="s">
        <v>3353</v>
      </c>
      <c r="D680">
        <v>17</v>
      </c>
      <c r="E680" t="s">
        <v>712</v>
      </c>
      <c r="F680" s="3" t="s">
        <v>3354</v>
      </c>
      <c r="G680" t="s">
        <v>3355</v>
      </c>
      <c r="H680">
        <v>202</v>
      </c>
      <c r="I680" t="s">
        <v>650</v>
      </c>
      <c r="J680" t="s">
        <v>616</v>
      </c>
      <c r="K680">
        <v>8</v>
      </c>
      <c r="L680" t="s">
        <v>786</v>
      </c>
      <c r="M680" s="3" t="s">
        <v>2624</v>
      </c>
      <c r="N680" t="s">
        <v>3348</v>
      </c>
      <c r="O680" t="s">
        <v>3349</v>
      </c>
      <c r="P680">
        <v>0</v>
      </c>
      <c r="Q680">
        <v>0</v>
      </c>
      <c r="R680">
        <v>0</v>
      </c>
      <c r="S680">
        <v>0</v>
      </c>
      <c r="T680">
        <v>0</v>
      </c>
      <c r="U680">
        <v>0</v>
      </c>
      <c r="V680">
        <v>0</v>
      </c>
      <c r="W680">
        <v>0</v>
      </c>
      <c r="X680">
        <v>0</v>
      </c>
    </row>
    <row r="681" spans="1:24" x14ac:dyDescent="0.3">
      <c r="A681" s="160"/>
      <c r="B681" s="3" t="s">
        <v>3356</v>
      </c>
      <c r="C681" t="s">
        <v>3357</v>
      </c>
      <c r="D681">
        <v>60</v>
      </c>
      <c r="E681" t="s">
        <v>641</v>
      </c>
      <c r="F681" s="3" t="s">
        <v>3358</v>
      </c>
      <c r="G681" t="s">
        <v>3359</v>
      </c>
      <c r="H681">
        <v>502</v>
      </c>
      <c r="I681" t="s">
        <v>1021</v>
      </c>
      <c r="J681" t="s">
        <v>616</v>
      </c>
      <c r="K681">
        <v>1</v>
      </c>
      <c r="L681" t="s">
        <v>651</v>
      </c>
      <c r="M681" s="3" t="s">
        <v>2624</v>
      </c>
      <c r="N681" t="s">
        <v>3348</v>
      </c>
      <c r="O681" t="s">
        <v>3349</v>
      </c>
      <c r="P681">
        <v>17</v>
      </c>
      <c r="Q681">
        <v>0</v>
      </c>
      <c r="R681">
        <v>0</v>
      </c>
      <c r="S681">
        <v>0</v>
      </c>
      <c r="T681">
        <v>0</v>
      </c>
      <c r="U681">
        <v>0</v>
      </c>
      <c r="V681">
        <v>0</v>
      </c>
      <c r="W681">
        <v>0</v>
      </c>
      <c r="X681">
        <v>0</v>
      </c>
    </row>
    <row r="682" spans="1:24" x14ac:dyDescent="0.3">
      <c r="A682" s="160"/>
      <c r="B682" s="3" t="s">
        <v>3360</v>
      </c>
      <c r="C682" t="s">
        <v>3361</v>
      </c>
      <c r="D682">
        <v>21</v>
      </c>
      <c r="E682" t="s">
        <v>612</v>
      </c>
      <c r="F682" s="3" t="s">
        <v>3362</v>
      </c>
      <c r="G682" t="s">
        <v>3363</v>
      </c>
      <c r="H682">
        <v>500</v>
      </c>
      <c r="I682" t="s">
        <v>210</v>
      </c>
      <c r="J682" t="s">
        <v>616</v>
      </c>
      <c r="K682">
        <v>45</v>
      </c>
      <c r="L682" t="s">
        <v>685</v>
      </c>
      <c r="M682" s="3" t="s">
        <v>2624</v>
      </c>
      <c r="N682" t="s">
        <v>3364</v>
      </c>
      <c r="O682" t="s">
        <v>3365</v>
      </c>
      <c r="P682">
        <v>83</v>
      </c>
      <c r="Q682">
        <v>0</v>
      </c>
      <c r="R682">
        <v>0</v>
      </c>
      <c r="S682">
        <v>0</v>
      </c>
      <c r="T682">
        <v>0</v>
      </c>
      <c r="U682">
        <v>0</v>
      </c>
      <c r="V682">
        <v>0</v>
      </c>
      <c r="W682">
        <v>0</v>
      </c>
      <c r="X682">
        <v>0</v>
      </c>
    </row>
    <row r="683" spans="1:24" x14ac:dyDescent="0.3">
      <c r="A683" s="160"/>
      <c r="B683" s="3" t="s">
        <v>2645</v>
      </c>
      <c r="C683" t="s">
        <v>2646</v>
      </c>
      <c r="D683">
        <v>60</v>
      </c>
      <c r="E683" t="s">
        <v>641</v>
      </c>
      <c r="F683" s="3" t="s">
        <v>3366</v>
      </c>
      <c r="G683" t="s">
        <v>3367</v>
      </c>
      <c r="H683">
        <v>354</v>
      </c>
      <c r="I683" t="s">
        <v>615</v>
      </c>
      <c r="J683" t="s">
        <v>616</v>
      </c>
      <c r="K683">
        <v>54</v>
      </c>
      <c r="L683" t="s">
        <v>617</v>
      </c>
      <c r="M683" s="3" t="s">
        <v>2624</v>
      </c>
      <c r="N683" t="s">
        <v>3364</v>
      </c>
      <c r="O683" t="s">
        <v>3365</v>
      </c>
      <c r="P683">
        <v>0</v>
      </c>
      <c r="Q683">
        <v>0</v>
      </c>
      <c r="R683">
        <v>0</v>
      </c>
      <c r="S683">
        <v>0</v>
      </c>
      <c r="T683">
        <v>0</v>
      </c>
      <c r="U683">
        <v>0</v>
      </c>
      <c r="V683">
        <v>34</v>
      </c>
      <c r="W683">
        <v>0</v>
      </c>
      <c r="X683">
        <v>0</v>
      </c>
    </row>
    <row r="684" spans="1:24" x14ac:dyDescent="0.3">
      <c r="A684" s="160"/>
      <c r="B684" s="3" t="s">
        <v>3368</v>
      </c>
      <c r="C684" t="s">
        <v>3369</v>
      </c>
      <c r="D684">
        <v>21</v>
      </c>
      <c r="E684" t="s">
        <v>612</v>
      </c>
      <c r="F684" s="3" t="s">
        <v>3370</v>
      </c>
      <c r="G684" t="s">
        <v>3371</v>
      </c>
      <c r="H684">
        <v>500</v>
      </c>
      <c r="I684" t="s">
        <v>210</v>
      </c>
      <c r="J684" t="s">
        <v>616</v>
      </c>
      <c r="K684">
        <v>40</v>
      </c>
      <c r="L684" t="s">
        <v>623</v>
      </c>
      <c r="M684" s="3" t="s">
        <v>2624</v>
      </c>
      <c r="N684" t="s">
        <v>3372</v>
      </c>
      <c r="O684" t="s">
        <v>3373</v>
      </c>
      <c r="P684">
        <v>120</v>
      </c>
      <c r="Q684">
        <v>0</v>
      </c>
      <c r="R684">
        <v>0</v>
      </c>
      <c r="S684">
        <v>0</v>
      </c>
      <c r="T684">
        <v>0</v>
      </c>
      <c r="U684">
        <v>0</v>
      </c>
      <c r="V684">
        <v>0</v>
      </c>
      <c r="W684">
        <v>0</v>
      </c>
      <c r="X684">
        <v>0</v>
      </c>
    </row>
    <row r="685" spans="1:24" x14ac:dyDescent="0.3">
      <c r="A685" s="160"/>
      <c r="B685" s="3" t="s">
        <v>3374</v>
      </c>
      <c r="C685" t="s">
        <v>3375</v>
      </c>
      <c r="D685">
        <v>61</v>
      </c>
      <c r="E685" t="s">
        <v>688</v>
      </c>
      <c r="F685" s="3" t="s">
        <v>3376</v>
      </c>
      <c r="G685" t="s">
        <v>3377</v>
      </c>
      <c r="H685">
        <v>202</v>
      </c>
      <c r="I685" t="s">
        <v>650</v>
      </c>
      <c r="J685" t="s">
        <v>616</v>
      </c>
      <c r="K685">
        <v>8</v>
      </c>
      <c r="L685" t="s">
        <v>786</v>
      </c>
      <c r="M685" s="3" t="s">
        <v>2624</v>
      </c>
      <c r="N685" t="s">
        <v>3372</v>
      </c>
      <c r="O685" t="s">
        <v>3373</v>
      </c>
      <c r="P685">
        <v>0</v>
      </c>
      <c r="Q685">
        <v>0</v>
      </c>
      <c r="R685">
        <v>0</v>
      </c>
      <c r="S685">
        <v>0</v>
      </c>
      <c r="T685">
        <v>0</v>
      </c>
      <c r="U685">
        <v>0</v>
      </c>
      <c r="V685">
        <v>0</v>
      </c>
      <c r="W685">
        <v>0</v>
      </c>
      <c r="X685">
        <v>0</v>
      </c>
    </row>
    <row r="686" spans="1:24" x14ac:dyDescent="0.3">
      <c r="A686" s="160"/>
      <c r="B686" s="3" t="s">
        <v>2974</v>
      </c>
      <c r="C686" t="s">
        <v>2975</v>
      </c>
      <c r="D686">
        <v>8</v>
      </c>
      <c r="E686" t="s">
        <v>1549</v>
      </c>
      <c r="F686" s="3" t="s">
        <v>3378</v>
      </c>
      <c r="G686" t="s">
        <v>3379</v>
      </c>
      <c r="H686">
        <v>354</v>
      </c>
      <c r="I686" t="s">
        <v>615</v>
      </c>
      <c r="J686" t="s">
        <v>616</v>
      </c>
      <c r="K686">
        <v>54</v>
      </c>
      <c r="L686" t="s">
        <v>617</v>
      </c>
      <c r="M686" s="3" t="s">
        <v>2624</v>
      </c>
      <c r="N686" t="s">
        <v>3380</v>
      </c>
      <c r="O686" t="s">
        <v>3381</v>
      </c>
      <c r="P686">
        <v>0</v>
      </c>
      <c r="Q686">
        <v>0</v>
      </c>
      <c r="R686">
        <v>0</v>
      </c>
      <c r="S686">
        <v>0</v>
      </c>
      <c r="T686">
        <v>0</v>
      </c>
      <c r="U686">
        <v>0</v>
      </c>
      <c r="V686">
        <v>45</v>
      </c>
      <c r="W686">
        <v>0</v>
      </c>
      <c r="X686">
        <v>0</v>
      </c>
    </row>
    <row r="687" spans="1:24" x14ac:dyDescent="0.3">
      <c r="A687" s="160"/>
      <c r="B687" s="3" t="s">
        <v>3382</v>
      </c>
      <c r="C687" t="s">
        <v>3383</v>
      </c>
      <c r="D687">
        <v>17</v>
      </c>
      <c r="E687" t="s">
        <v>712</v>
      </c>
      <c r="F687" s="3" t="s">
        <v>3384</v>
      </c>
      <c r="G687" t="s">
        <v>3385</v>
      </c>
      <c r="H687">
        <v>202</v>
      </c>
      <c r="I687" t="s">
        <v>650</v>
      </c>
      <c r="J687" t="s">
        <v>616</v>
      </c>
      <c r="K687">
        <v>8</v>
      </c>
      <c r="L687" t="s">
        <v>786</v>
      </c>
      <c r="M687" s="3" t="s">
        <v>2624</v>
      </c>
      <c r="N687" t="s">
        <v>3380</v>
      </c>
      <c r="O687" t="s">
        <v>3381</v>
      </c>
      <c r="P687">
        <v>0</v>
      </c>
      <c r="Q687">
        <v>0</v>
      </c>
      <c r="R687">
        <v>0</v>
      </c>
      <c r="S687">
        <v>0</v>
      </c>
      <c r="T687">
        <v>0</v>
      </c>
      <c r="U687">
        <v>0</v>
      </c>
      <c r="V687">
        <v>0</v>
      </c>
      <c r="W687">
        <v>0</v>
      </c>
      <c r="X687">
        <v>0</v>
      </c>
    </row>
    <row r="688" spans="1:24" x14ac:dyDescent="0.3">
      <c r="A688" s="160"/>
      <c r="B688" s="3" t="s">
        <v>3382</v>
      </c>
      <c r="C688" t="s">
        <v>3383</v>
      </c>
      <c r="D688">
        <v>17</v>
      </c>
      <c r="E688" t="s">
        <v>712</v>
      </c>
      <c r="F688" s="3" t="s">
        <v>3386</v>
      </c>
      <c r="G688" t="s">
        <v>3387</v>
      </c>
      <c r="H688">
        <v>202</v>
      </c>
      <c r="I688" t="s">
        <v>650</v>
      </c>
      <c r="J688" t="s">
        <v>616</v>
      </c>
      <c r="K688">
        <v>8</v>
      </c>
      <c r="L688" t="s">
        <v>786</v>
      </c>
      <c r="M688" s="3" t="s">
        <v>2624</v>
      </c>
      <c r="N688" t="s">
        <v>3380</v>
      </c>
      <c r="O688" t="s">
        <v>3381</v>
      </c>
      <c r="P688">
        <v>0</v>
      </c>
      <c r="Q688">
        <v>0</v>
      </c>
      <c r="R688">
        <v>0</v>
      </c>
      <c r="S688">
        <v>0</v>
      </c>
      <c r="T688">
        <v>0</v>
      </c>
      <c r="U688">
        <v>0</v>
      </c>
      <c r="V688">
        <v>0</v>
      </c>
      <c r="W688">
        <v>0</v>
      </c>
      <c r="X688">
        <v>0</v>
      </c>
    </row>
    <row r="689" spans="1:24" x14ac:dyDescent="0.3">
      <c r="A689" s="160"/>
      <c r="B689" s="3" t="s">
        <v>3382</v>
      </c>
      <c r="C689" t="s">
        <v>3383</v>
      </c>
      <c r="D689">
        <v>17</v>
      </c>
      <c r="E689" t="s">
        <v>712</v>
      </c>
      <c r="F689" s="3" t="s">
        <v>3388</v>
      </c>
      <c r="G689" t="s">
        <v>3389</v>
      </c>
      <c r="H689">
        <v>500</v>
      </c>
      <c r="I689" t="s">
        <v>210</v>
      </c>
      <c r="J689" t="s">
        <v>616</v>
      </c>
      <c r="K689">
        <v>45</v>
      </c>
      <c r="L689" t="s">
        <v>685</v>
      </c>
      <c r="M689" s="3" t="s">
        <v>2624</v>
      </c>
      <c r="N689" t="s">
        <v>3380</v>
      </c>
      <c r="O689" t="s">
        <v>3381</v>
      </c>
      <c r="P689">
        <v>60</v>
      </c>
      <c r="Q689">
        <v>0</v>
      </c>
      <c r="R689">
        <v>0</v>
      </c>
      <c r="S689">
        <v>0</v>
      </c>
      <c r="T689">
        <v>0</v>
      </c>
      <c r="U689">
        <v>0</v>
      </c>
      <c r="V689">
        <v>0</v>
      </c>
      <c r="W689">
        <v>0</v>
      </c>
      <c r="X689">
        <v>0</v>
      </c>
    </row>
    <row r="690" spans="1:24" x14ac:dyDescent="0.3">
      <c r="A690" s="160"/>
      <c r="B690" s="3" t="s">
        <v>3390</v>
      </c>
      <c r="C690" t="s">
        <v>3391</v>
      </c>
      <c r="D690">
        <v>60</v>
      </c>
      <c r="E690" t="s">
        <v>641</v>
      </c>
      <c r="F690" s="3" t="s">
        <v>3392</v>
      </c>
      <c r="G690" t="s">
        <v>3393</v>
      </c>
      <c r="H690">
        <v>500</v>
      </c>
      <c r="I690" t="s">
        <v>210</v>
      </c>
      <c r="J690" t="s">
        <v>616</v>
      </c>
      <c r="K690">
        <v>45</v>
      </c>
      <c r="L690" t="s">
        <v>685</v>
      </c>
      <c r="M690" s="3" t="s">
        <v>2624</v>
      </c>
      <c r="N690" t="s">
        <v>3380</v>
      </c>
      <c r="O690" t="s">
        <v>3381</v>
      </c>
      <c r="P690">
        <v>96</v>
      </c>
      <c r="Q690">
        <v>0</v>
      </c>
      <c r="R690">
        <v>0</v>
      </c>
      <c r="S690">
        <v>6</v>
      </c>
      <c r="T690">
        <v>0</v>
      </c>
      <c r="U690">
        <v>0</v>
      </c>
      <c r="V690">
        <v>0</v>
      </c>
      <c r="W690">
        <v>0</v>
      </c>
      <c r="X690">
        <v>0</v>
      </c>
    </row>
    <row r="691" spans="1:24" x14ac:dyDescent="0.3">
      <c r="A691" s="160"/>
      <c r="B691" s="3" t="s">
        <v>3394</v>
      </c>
      <c r="C691" t="s">
        <v>3395</v>
      </c>
      <c r="D691">
        <v>21</v>
      </c>
      <c r="E691" t="s">
        <v>612</v>
      </c>
      <c r="F691" s="3" t="s">
        <v>3396</v>
      </c>
      <c r="G691" t="s">
        <v>3395</v>
      </c>
      <c r="H691">
        <v>500</v>
      </c>
      <c r="I691" t="s">
        <v>210</v>
      </c>
      <c r="J691" t="s">
        <v>616</v>
      </c>
      <c r="K691">
        <v>45</v>
      </c>
      <c r="L691" t="s">
        <v>685</v>
      </c>
      <c r="M691" s="3" t="s">
        <v>2624</v>
      </c>
      <c r="N691" t="s">
        <v>3397</v>
      </c>
      <c r="O691" t="s">
        <v>3398</v>
      </c>
      <c r="P691">
        <v>72</v>
      </c>
      <c r="Q691">
        <v>0</v>
      </c>
      <c r="R691">
        <v>0</v>
      </c>
      <c r="S691">
        <v>0</v>
      </c>
      <c r="T691">
        <v>0</v>
      </c>
      <c r="U691">
        <v>0</v>
      </c>
      <c r="V691">
        <v>0</v>
      </c>
      <c r="W691">
        <v>0</v>
      </c>
      <c r="X691">
        <v>0</v>
      </c>
    </row>
    <row r="692" spans="1:24" x14ac:dyDescent="0.3">
      <c r="A692" s="160"/>
      <c r="B692" s="3" t="s">
        <v>3399</v>
      </c>
      <c r="C692" t="s">
        <v>3400</v>
      </c>
      <c r="D692">
        <v>17</v>
      </c>
      <c r="E692" t="s">
        <v>712</v>
      </c>
      <c r="F692" s="3" t="s">
        <v>3401</v>
      </c>
      <c r="G692" t="s">
        <v>3402</v>
      </c>
      <c r="H692">
        <v>202</v>
      </c>
      <c r="I692" t="s">
        <v>650</v>
      </c>
      <c r="J692" t="s">
        <v>616</v>
      </c>
      <c r="K692">
        <v>8</v>
      </c>
      <c r="L692" t="s">
        <v>786</v>
      </c>
      <c r="M692" s="3" t="s">
        <v>2624</v>
      </c>
      <c r="N692" t="s">
        <v>3397</v>
      </c>
      <c r="O692" t="s">
        <v>3398</v>
      </c>
      <c r="P692">
        <v>0</v>
      </c>
      <c r="Q692">
        <v>0</v>
      </c>
      <c r="R692">
        <v>0</v>
      </c>
      <c r="S692">
        <v>0</v>
      </c>
      <c r="T692">
        <v>0</v>
      </c>
      <c r="U692">
        <v>0</v>
      </c>
      <c r="V692">
        <v>0</v>
      </c>
      <c r="W692">
        <v>0</v>
      </c>
      <c r="X692">
        <v>0</v>
      </c>
    </row>
    <row r="693" spans="1:24" x14ac:dyDescent="0.3">
      <c r="A693" s="160"/>
      <c r="B693" s="3" t="s">
        <v>105</v>
      </c>
      <c r="C693" t="s">
        <v>106</v>
      </c>
      <c r="D693">
        <v>60</v>
      </c>
      <c r="E693" t="s">
        <v>641</v>
      </c>
      <c r="F693" s="3" t="s">
        <v>3403</v>
      </c>
      <c r="G693" t="s">
        <v>3404</v>
      </c>
      <c r="H693">
        <v>500</v>
      </c>
      <c r="I693" t="s">
        <v>210</v>
      </c>
      <c r="J693" t="s">
        <v>616</v>
      </c>
      <c r="K693">
        <v>45</v>
      </c>
      <c r="L693" t="s">
        <v>685</v>
      </c>
      <c r="M693" s="3" t="s">
        <v>2624</v>
      </c>
      <c r="N693" t="s">
        <v>3405</v>
      </c>
      <c r="O693" t="s">
        <v>3406</v>
      </c>
      <c r="P693">
        <v>48</v>
      </c>
      <c r="Q693">
        <v>0</v>
      </c>
      <c r="R693">
        <v>0</v>
      </c>
      <c r="S693">
        <v>2</v>
      </c>
      <c r="T693">
        <v>0</v>
      </c>
      <c r="U693">
        <v>0</v>
      </c>
      <c r="V693">
        <v>0</v>
      </c>
      <c r="W693">
        <v>0</v>
      </c>
      <c r="X693">
        <v>0</v>
      </c>
    </row>
    <row r="694" spans="1:24" x14ac:dyDescent="0.3">
      <c r="A694" s="160"/>
      <c r="B694" s="3" t="s">
        <v>145</v>
      </c>
      <c r="C694" t="s">
        <v>146</v>
      </c>
      <c r="D694">
        <v>21</v>
      </c>
      <c r="E694" t="s">
        <v>612</v>
      </c>
      <c r="F694" s="3" t="s">
        <v>143</v>
      </c>
      <c r="G694" t="s">
        <v>144</v>
      </c>
      <c r="H694">
        <v>500</v>
      </c>
      <c r="I694" t="s">
        <v>210</v>
      </c>
      <c r="J694" t="s">
        <v>616</v>
      </c>
      <c r="K694">
        <v>41</v>
      </c>
      <c r="L694" t="s">
        <v>660</v>
      </c>
      <c r="M694" s="3" t="s">
        <v>3407</v>
      </c>
      <c r="N694" t="s">
        <v>3408</v>
      </c>
      <c r="O694" t="s">
        <v>439</v>
      </c>
      <c r="P694">
        <v>90</v>
      </c>
      <c r="Q694">
        <v>0</v>
      </c>
      <c r="R694">
        <v>0</v>
      </c>
      <c r="S694">
        <v>2</v>
      </c>
      <c r="T694">
        <v>0</v>
      </c>
      <c r="U694">
        <v>0</v>
      </c>
      <c r="V694">
        <v>0</v>
      </c>
      <c r="W694">
        <v>0</v>
      </c>
      <c r="X694">
        <v>0</v>
      </c>
    </row>
    <row r="695" spans="1:24" x14ac:dyDescent="0.3">
      <c r="A695" s="160"/>
      <c r="B695" s="3" t="s">
        <v>3409</v>
      </c>
      <c r="C695" t="s">
        <v>3410</v>
      </c>
      <c r="D695">
        <v>60</v>
      </c>
      <c r="E695" t="s">
        <v>641</v>
      </c>
      <c r="F695" s="3" t="s">
        <v>3411</v>
      </c>
      <c r="G695" t="s">
        <v>3412</v>
      </c>
      <c r="H695">
        <v>207</v>
      </c>
      <c r="I695" t="s">
        <v>706</v>
      </c>
      <c r="J695" t="s">
        <v>616</v>
      </c>
      <c r="K695">
        <v>9</v>
      </c>
      <c r="L695" t="s">
        <v>707</v>
      </c>
      <c r="M695" s="3" t="s">
        <v>3407</v>
      </c>
      <c r="N695" t="s">
        <v>3408</v>
      </c>
      <c r="O695" t="s">
        <v>439</v>
      </c>
      <c r="P695">
        <v>0</v>
      </c>
      <c r="Q695">
        <v>15</v>
      </c>
      <c r="R695">
        <v>0</v>
      </c>
      <c r="S695">
        <v>0</v>
      </c>
      <c r="T695">
        <v>0</v>
      </c>
      <c r="U695">
        <v>0</v>
      </c>
      <c r="V695">
        <v>0</v>
      </c>
      <c r="W695">
        <v>0</v>
      </c>
      <c r="X695">
        <v>0</v>
      </c>
    </row>
    <row r="696" spans="1:24" x14ac:dyDescent="0.3">
      <c r="A696" s="160"/>
      <c r="B696" s="3" t="s">
        <v>3409</v>
      </c>
      <c r="C696" t="s">
        <v>3410</v>
      </c>
      <c r="D696">
        <v>60</v>
      </c>
      <c r="E696" t="s">
        <v>641</v>
      </c>
      <c r="F696" s="3" t="s">
        <v>3413</v>
      </c>
      <c r="G696" t="s">
        <v>3414</v>
      </c>
      <c r="H696">
        <v>354</v>
      </c>
      <c r="I696" t="s">
        <v>615</v>
      </c>
      <c r="J696" t="s">
        <v>616</v>
      </c>
      <c r="K696">
        <v>54</v>
      </c>
      <c r="L696" t="s">
        <v>617</v>
      </c>
      <c r="M696" s="3" t="s">
        <v>3407</v>
      </c>
      <c r="N696" t="s">
        <v>3408</v>
      </c>
      <c r="O696" t="s">
        <v>439</v>
      </c>
      <c r="P696">
        <v>0</v>
      </c>
      <c r="Q696">
        <v>0</v>
      </c>
      <c r="R696">
        <v>0</v>
      </c>
      <c r="S696">
        <v>0</v>
      </c>
      <c r="T696">
        <v>0</v>
      </c>
      <c r="U696">
        <v>0</v>
      </c>
      <c r="V696">
        <v>40</v>
      </c>
      <c r="W696">
        <v>0</v>
      </c>
      <c r="X696">
        <v>0</v>
      </c>
    </row>
    <row r="697" spans="1:24" x14ac:dyDescent="0.3">
      <c r="A697" s="160"/>
      <c r="B697" s="3" t="s">
        <v>3415</v>
      </c>
      <c r="C697" t="s">
        <v>3416</v>
      </c>
      <c r="D697">
        <v>61</v>
      </c>
      <c r="E697" t="s">
        <v>688</v>
      </c>
      <c r="F697" s="3" t="s">
        <v>3417</v>
      </c>
      <c r="G697" t="s">
        <v>3418</v>
      </c>
      <c r="H697">
        <v>354</v>
      </c>
      <c r="I697" t="s">
        <v>615</v>
      </c>
      <c r="J697" t="s">
        <v>616</v>
      </c>
      <c r="K697">
        <v>54</v>
      </c>
      <c r="L697" t="s">
        <v>617</v>
      </c>
      <c r="M697" s="3" t="s">
        <v>3407</v>
      </c>
      <c r="N697" t="s">
        <v>3419</v>
      </c>
      <c r="O697" t="s">
        <v>3420</v>
      </c>
      <c r="P697">
        <v>0</v>
      </c>
      <c r="Q697">
        <v>0</v>
      </c>
      <c r="R697">
        <v>0</v>
      </c>
      <c r="S697">
        <v>0</v>
      </c>
      <c r="T697">
        <v>0</v>
      </c>
      <c r="U697">
        <v>0</v>
      </c>
      <c r="V697">
        <v>76</v>
      </c>
      <c r="W697">
        <v>0</v>
      </c>
      <c r="X697">
        <v>0</v>
      </c>
    </row>
    <row r="698" spans="1:24" x14ac:dyDescent="0.3">
      <c r="A698" s="160"/>
      <c r="B698" s="3" t="s">
        <v>1272</v>
      </c>
      <c r="C698" t="s">
        <v>1273</v>
      </c>
      <c r="D698">
        <v>73</v>
      </c>
      <c r="E698" t="s">
        <v>1099</v>
      </c>
      <c r="F698" s="3" t="s">
        <v>3421</v>
      </c>
      <c r="G698" t="s">
        <v>3422</v>
      </c>
      <c r="H698">
        <v>500</v>
      </c>
      <c r="I698" t="s">
        <v>210</v>
      </c>
      <c r="J698" t="s">
        <v>616</v>
      </c>
      <c r="K698">
        <v>47</v>
      </c>
      <c r="L698" t="s">
        <v>630</v>
      </c>
      <c r="M698" s="3" t="s">
        <v>3407</v>
      </c>
      <c r="N698" t="s">
        <v>3419</v>
      </c>
      <c r="O698" t="s">
        <v>3420</v>
      </c>
      <c r="P698">
        <v>108</v>
      </c>
      <c r="Q698">
        <v>0</v>
      </c>
      <c r="R698">
        <v>0</v>
      </c>
      <c r="S698">
        <v>2</v>
      </c>
      <c r="T698">
        <v>0</v>
      </c>
      <c r="U698">
        <v>0</v>
      </c>
      <c r="V698">
        <v>0</v>
      </c>
      <c r="W698">
        <v>0</v>
      </c>
      <c r="X698">
        <v>0</v>
      </c>
    </row>
    <row r="699" spans="1:24" x14ac:dyDescent="0.3">
      <c r="A699" s="160"/>
      <c r="B699" s="3" t="s">
        <v>3423</v>
      </c>
      <c r="C699" t="s">
        <v>3424</v>
      </c>
      <c r="D699">
        <v>47</v>
      </c>
      <c r="E699" t="s">
        <v>678</v>
      </c>
      <c r="F699" s="3" t="s">
        <v>3425</v>
      </c>
      <c r="G699" t="s">
        <v>3426</v>
      </c>
      <c r="H699">
        <v>500</v>
      </c>
      <c r="I699" t="s">
        <v>210</v>
      </c>
      <c r="J699" t="s">
        <v>616</v>
      </c>
      <c r="K699">
        <v>41</v>
      </c>
      <c r="L699" t="s">
        <v>660</v>
      </c>
      <c r="M699" s="3" t="s">
        <v>3407</v>
      </c>
      <c r="N699" t="s">
        <v>3427</v>
      </c>
      <c r="O699" t="s">
        <v>3428</v>
      </c>
      <c r="P699">
        <v>100</v>
      </c>
      <c r="Q699">
        <v>0</v>
      </c>
      <c r="R699">
        <v>0</v>
      </c>
      <c r="S699">
        <v>0</v>
      </c>
      <c r="T699">
        <v>0</v>
      </c>
      <c r="U699">
        <v>0</v>
      </c>
      <c r="V699">
        <v>0</v>
      </c>
      <c r="W699">
        <v>0</v>
      </c>
      <c r="X699">
        <v>0</v>
      </c>
    </row>
    <row r="700" spans="1:24" x14ac:dyDescent="0.3">
      <c r="A700" s="160"/>
      <c r="B700" s="3" t="s">
        <v>3429</v>
      </c>
      <c r="C700" t="s">
        <v>3430</v>
      </c>
      <c r="D700">
        <v>21</v>
      </c>
      <c r="E700" t="s">
        <v>612</v>
      </c>
      <c r="F700" s="3" t="s">
        <v>3431</v>
      </c>
      <c r="G700" t="s">
        <v>3430</v>
      </c>
      <c r="H700">
        <v>500</v>
      </c>
      <c r="I700" t="s">
        <v>210</v>
      </c>
      <c r="J700" t="s">
        <v>616</v>
      </c>
      <c r="K700">
        <v>41</v>
      </c>
      <c r="L700" t="s">
        <v>660</v>
      </c>
      <c r="M700" s="3" t="s">
        <v>3407</v>
      </c>
      <c r="N700" t="s">
        <v>3432</v>
      </c>
      <c r="O700" t="s">
        <v>3433</v>
      </c>
      <c r="P700">
        <v>85</v>
      </c>
      <c r="Q700">
        <v>0</v>
      </c>
      <c r="R700">
        <v>0</v>
      </c>
      <c r="S700">
        <v>0</v>
      </c>
      <c r="T700">
        <v>0</v>
      </c>
      <c r="U700">
        <v>0</v>
      </c>
      <c r="V700">
        <v>0</v>
      </c>
      <c r="W700">
        <v>0</v>
      </c>
      <c r="X700">
        <v>0</v>
      </c>
    </row>
    <row r="701" spans="1:24" x14ac:dyDescent="0.3">
      <c r="A701" s="160"/>
      <c r="B701" s="3" t="s">
        <v>3429</v>
      </c>
      <c r="C701" t="s">
        <v>3430</v>
      </c>
      <c r="D701">
        <v>21</v>
      </c>
      <c r="E701" t="s">
        <v>612</v>
      </c>
      <c r="F701" s="3" t="s">
        <v>3434</v>
      </c>
      <c r="G701" t="s">
        <v>3435</v>
      </c>
      <c r="H701">
        <v>354</v>
      </c>
      <c r="I701" t="s">
        <v>615</v>
      </c>
      <c r="J701" t="s">
        <v>629</v>
      </c>
      <c r="K701">
        <v>41</v>
      </c>
      <c r="L701" t="s">
        <v>660</v>
      </c>
      <c r="M701" s="3" t="s">
        <v>3407</v>
      </c>
      <c r="N701" t="s">
        <v>3432</v>
      </c>
      <c r="O701" t="s">
        <v>3433</v>
      </c>
      <c r="P701">
        <v>0</v>
      </c>
      <c r="Q701">
        <v>0</v>
      </c>
      <c r="R701">
        <v>0</v>
      </c>
      <c r="S701">
        <v>0</v>
      </c>
      <c r="T701">
        <v>0</v>
      </c>
      <c r="U701">
        <v>0</v>
      </c>
      <c r="V701">
        <v>26</v>
      </c>
      <c r="W701">
        <v>0</v>
      </c>
      <c r="X701">
        <v>0</v>
      </c>
    </row>
    <row r="702" spans="1:24" x14ac:dyDescent="0.3">
      <c r="A702" s="160"/>
      <c r="B702" s="3" t="s">
        <v>3436</v>
      </c>
      <c r="C702" t="s">
        <v>3437</v>
      </c>
      <c r="D702">
        <v>13</v>
      </c>
      <c r="E702" t="s">
        <v>699</v>
      </c>
      <c r="F702" s="3" t="s">
        <v>3438</v>
      </c>
      <c r="G702" t="s">
        <v>3439</v>
      </c>
      <c r="H702">
        <v>207</v>
      </c>
      <c r="I702" t="s">
        <v>706</v>
      </c>
      <c r="J702" t="s">
        <v>629</v>
      </c>
      <c r="K702">
        <v>21</v>
      </c>
      <c r="L702" t="s">
        <v>2020</v>
      </c>
      <c r="M702" s="3" t="s">
        <v>3407</v>
      </c>
      <c r="N702" t="s">
        <v>3440</v>
      </c>
      <c r="O702" t="s">
        <v>3441</v>
      </c>
      <c r="P702">
        <v>0</v>
      </c>
      <c r="Q702">
        <v>0</v>
      </c>
      <c r="R702">
        <v>11</v>
      </c>
      <c r="S702">
        <v>0</v>
      </c>
      <c r="T702">
        <v>0</v>
      </c>
      <c r="U702">
        <v>0</v>
      </c>
      <c r="V702">
        <v>0</v>
      </c>
      <c r="W702">
        <v>0</v>
      </c>
      <c r="X702">
        <v>0</v>
      </c>
    </row>
    <row r="703" spans="1:24" x14ac:dyDescent="0.3">
      <c r="A703" s="160"/>
      <c r="B703" s="3" t="s">
        <v>3436</v>
      </c>
      <c r="C703" t="s">
        <v>3437</v>
      </c>
      <c r="D703">
        <v>13</v>
      </c>
      <c r="E703" t="s">
        <v>699</v>
      </c>
      <c r="F703" s="3" t="s">
        <v>3442</v>
      </c>
      <c r="G703" t="s">
        <v>3443</v>
      </c>
      <c r="H703">
        <v>500</v>
      </c>
      <c r="I703" t="s">
        <v>210</v>
      </c>
      <c r="J703" t="s">
        <v>629</v>
      </c>
      <c r="K703">
        <v>40</v>
      </c>
      <c r="L703" t="s">
        <v>623</v>
      </c>
      <c r="M703" s="3" t="s">
        <v>3407</v>
      </c>
      <c r="N703" t="s">
        <v>3440</v>
      </c>
      <c r="O703" t="s">
        <v>3441</v>
      </c>
      <c r="P703">
        <v>140</v>
      </c>
      <c r="Q703">
        <v>0</v>
      </c>
      <c r="R703">
        <v>0</v>
      </c>
      <c r="S703">
        <v>0</v>
      </c>
      <c r="T703">
        <v>0</v>
      </c>
      <c r="U703">
        <v>0</v>
      </c>
      <c r="V703">
        <v>0</v>
      </c>
      <c r="W703">
        <v>0</v>
      </c>
      <c r="X703">
        <v>0</v>
      </c>
    </row>
    <row r="704" spans="1:24" x14ac:dyDescent="0.3">
      <c r="A704" s="160"/>
      <c r="B704" s="3" t="s">
        <v>3436</v>
      </c>
      <c r="C704" t="s">
        <v>3437</v>
      </c>
      <c r="D704">
        <v>13</v>
      </c>
      <c r="E704" t="s">
        <v>699</v>
      </c>
      <c r="F704" s="3" t="s">
        <v>3444</v>
      </c>
      <c r="G704" t="s">
        <v>3445</v>
      </c>
      <c r="H704">
        <v>354</v>
      </c>
      <c r="I704" t="s">
        <v>615</v>
      </c>
      <c r="J704" t="s">
        <v>629</v>
      </c>
      <c r="K704">
        <v>54</v>
      </c>
      <c r="L704" t="s">
        <v>617</v>
      </c>
      <c r="M704" s="3" t="s">
        <v>3407</v>
      </c>
      <c r="N704" t="s">
        <v>3440</v>
      </c>
      <c r="O704" t="s">
        <v>3441</v>
      </c>
      <c r="P704">
        <v>0</v>
      </c>
      <c r="Q704">
        <v>0</v>
      </c>
      <c r="R704">
        <v>0</v>
      </c>
      <c r="S704">
        <v>0</v>
      </c>
      <c r="T704">
        <v>0</v>
      </c>
      <c r="U704">
        <v>0</v>
      </c>
      <c r="V704">
        <v>59</v>
      </c>
      <c r="W704">
        <v>0</v>
      </c>
      <c r="X704">
        <v>0</v>
      </c>
    </row>
    <row r="705" spans="1:24" x14ac:dyDescent="0.3">
      <c r="A705" s="160"/>
      <c r="B705" s="3" t="s">
        <v>3446</v>
      </c>
      <c r="C705" t="s">
        <v>3447</v>
      </c>
      <c r="D705">
        <v>17</v>
      </c>
      <c r="E705" t="s">
        <v>712</v>
      </c>
      <c r="F705" s="3" t="s">
        <v>3448</v>
      </c>
      <c r="G705" t="s">
        <v>3449</v>
      </c>
      <c r="H705">
        <v>202</v>
      </c>
      <c r="I705" t="s">
        <v>650</v>
      </c>
      <c r="J705" t="s">
        <v>616</v>
      </c>
      <c r="K705">
        <v>8</v>
      </c>
      <c r="L705" t="s">
        <v>786</v>
      </c>
      <c r="M705" s="3" t="s">
        <v>3407</v>
      </c>
      <c r="N705" t="s">
        <v>3440</v>
      </c>
      <c r="O705" t="s">
        <v>3441</v>
      </c>
      <c r="P705">
        <v>0</v>
      </c>
      <c r="Q705">
        <v>0</v>
      </c>
      <c r="R705">
        <v>0</v>
      </c>
      <c r="S705">
        <v>0</v>
      </c>
      <c r="T705">
        <v>0</v>
      </c>
      <c r="U705">
        <v>0</v>
      </c>
      <c r="V705">
        <v>0</v>
      </c>
      <c r="W705">
        <v>0</v>
      </c>
      <c r="X705">
        <v>0</v>
      </c>
    </row>
    <row r="706" spans="1:24" x14ac:dyDescent="0.3">
      <c r="A706" s="160"/>
      <c r="B706" s="3" t="s">
        <v>3450</v>
      </c>
      <c r="C706" t="s">
        <v>3451</v>
      </c>
      <c r="D706">
        <v>21</v>
      </c>
      <c r="E706" t="s">
        <v>612</v>
      </c>
      <c r="F706" s="3" t="s">
        <v>3452</v>
      </c>
      <c r="G706" t="s">
        <v>3451</v>
      </c>
      <c r="H706">
        <v>500</v>
      </c>
      <c r="I706" t="s">
        <v>210</v>
      </c>
      <c r="J706" t="s">
        <v>616</v>
      </c>
      <c r="K706">
        <v>45</v>
      </c>
      <c r="L706" t="s">
        <v>685</v>
      </c>
      <c r="M706" s="3" t="s">
        <v>3407</v>
      </c>
      <c r="N706" t="s">
        <v>3453</v>
      </c>
      <c r="O706" t="s">
        <v>3454</v>
      </c>
      <c r="P706">
        <v>123</v>
      </c>
      <c r="Q706">
        <v>0</v>
      </c>
      <c r="R706">
        <v>0</v>
      </c>
      <c r="S706">
        <v>0</v>
      </c>
      <c r="T706">
        <v>0</v>
      </c>
      <c r="U706">
        <v>0</v>
      </c>
      <c r="V706">
        <v>0</v>
      </c>
      <c r="W706">
        <v>0</v>
      </c>
      <c r="X706">
        <v>0</v>
      </c>
    </row>
    <row r="707" spans="1:24" x14ac:dyDescent="0.3">
      <c r="A707" s="160"/>
      <c r="B707" s="3" t="s">
        <v>3455</v>
      </c>
      <c r="C707" t="s">
        <v>3456</v>
      </c>
      <c r="D707">
        <v>60</v>
      </c>
      <c r="E707" t="s">
        <v>641</v>
      </c>
      <c r="F707" s="3" t="s">
        <v>3457</v>
      </c>
      <c r="G707" t="s">
        <v>3458</v>
      </c>
      <c r="H707">
        <v>354</v>
      </c>
      <c r="I707" t="s">
        <v>615</v>
      </c>
      <c r="J707" t="s">
        <v>616</v>
      </c>
      <c r="K707">
        <v>54</v>
      </c>
      <c r="L707" t="s">
        <v>617</v>
      </c>
      <c r="M707" s="3" t="s">
        <v>3407</v>
      </c>
      <c r="N707" t="s">
        <v>3453</v>
      </c>
      <c r="O707" t="s">
        <v>3454</v>
      </c>
      <c r="P707">
        <v>0</v>
      </c>
      <c r="Q707">
        <v>0</v>
      </c>
      <c r="R707">
        <v>0</v>
      </c>
      <c r="S707">
        <v>0</v>
      </c>
      <c r="T707">
        <v>0</v>
      </c>
      <c r="U707">
        <v>0</v>
      </c>
      <c r="V707">
        <v>25</v>
      </c>
      <c r="W707">
        <v>0</v>
      </c>
      <c r="X707">
        <v>0</v>
      </c>
    </row>
    <row r="708" spans="1:24" x14ac:dyDescent="0.3">
      <c r="A708" s="160"/>
      <c r="B708" s="3" t="s">
        <v>3459</v>
      </c>
      <c r="C708" t="s">
        <v>3460</v>
      </c>
      <c r="D708">
        <v>72</v>
      </c>
      <c r="E708" t="s">
        <v>633</v>
      </c>
      <c r="F708" s="3" t="s">
        <v>3461</v>
      </c>
      <c r="G708" t="s">
        <v>3462</v>
      </c>
      <c r="H708">
        <v>500</v>
      </c>
      <c r="I708" t="s">
        <v>210</v>
      </c>
      <c r="J708" t="s">
        <v>616</v>
      </c>
      <c r="K708">
        <v>47</v>
      </c>
      <c r="L708" t="s">
        <v>630</v>
      </c>
      <c r="M708" s="3" t="s">
        <v>3407</v>
      </c>
      <c r="N708" t="s">
        <v>3463</v>
      </c>
      <c r="O708" t="s">
        <v>3464</v>
      </c>
      <c r="P708">
        <v>62</v>
      </c>
      <c r="Q708">
        <v>0</v>
      </c>
      <c r="R708">
        <v>0</v>
      </c>
      <c r="S708">
        <v>0</v>
      </c>
      <c r="T708">
        <v>0</v>
      </c>
      <c r="U708">
        <v>0</v>
      </c>
      <c r="V708">
        <v>0</v>
      </c>
      <c r="W708">
        <v>0</v>
      </c>
      <c r="X708">
        <v>0</v>
      </c>
    </row>
    <row r="709" spans="1:24" x14ac:dyDescent="0.3">
      <c r="A709" s="160"/>
      <c r="B709" s="3" t="s">
        <v>3465</v>
      </c>
      <c r="C709" t="s">
        <v>3466</v>
      </c>
      <c r="D709">
        <v>21</v>
      </c>
      <c r="E709" t="s">
        <v>612</v>
      </c>
      <c r="F709" s="3" t="s">
        <v>3467</v>
      </c>
      <c r="G709" t="s">
        <v>3468</v>
      </c>
      <c r="H709">
        <v>500</v>
      </c>
      <c r="I709" t="s">
        <v>210</v>
      </c>
      <c r="J709" t="s">
        <v>629</v>
      </c>
      <c r="K709">
        <v>45</v>
      </c>
      <c r="L709" t="s">
        <v>685</v>
      </c>
      <c r="M709" s="3" t="s">
        <v>3407</v>
      </c>
      <c r="N709" t="s">
        <v>3469</v>
      </c>
      <c r="O709" t="s">
        <v>3470</v>
      </c>
      <c r="P709">
        <v>84</v>
      </c>
      <c r="Q709">
        <v>0</v>
      </c>
      <c r="R709">
        <v>0</v>
      </c>
      <c r="S709">
        <v>2</v>
      </c>
      <c r="T709">
        <v>0</v>
      </c>
      <c r="U709">
        <v>0</v>
      </c>
      <c r="V709">
        <v>0</v>
      </c>
      <c r="W709">
        <v>0</v>
      </c>
      <c r="X709">
        <v>0</v>
      </c>
    </row>
    <row r="710" spans="1:24" x14ac:dyDescent="0.3">
      <c r="A710" s="160"/>
      <c r="B710" s="3" t="s">
        <v>3471</v>
      </c>
      <c r="C710" t="s">
        <v>3472</v>
      </c>
      <c r="D710">
        <v>60</v>
      </c>
      <c r="E710" t="s">
        <v>641</v>
      </c>
      <c r="F710" s="3" t="s">
        <v>3473</v>
      </c>
      <c r="G710" t="s">
        <v>3474</v>
      </c>
      <c r="H710">
        <v>207</v>
      </c>
      <c r="I710" t="s">
        <v>706</v>
      </c>
      <c r="J710" t="s">
        <v>616</v>
      </c>
      <c r="K710">
        <v>9</v>
      </c>
      <c r="L710" t="s">
        <v>707</v>
      </c>
      <c r="M710" s="3" t="s">
        <v>3407</v>
      </c>
      <c r="N710" t="s">
        <v>3475</v>
      </c>
      <c r="O710" t="s">
        <v>3476</v>
      </c>
      <c r="P710">
        <v>0</v>
      </c>
      <c r="Q710">
        <v>14</v>
      </c>
      <c r="R710">
        <v>0</v>
      </c>
      <c r="S710">
        <v>0</v>
      </c>
      <c r="T710">
        <v>0</v>
      </c>
      <c r="U710">
        <v>0</v>
      </c>
      <c r="V710">
        <v>0</v>
      </c>
      <c r="W710">
        <v>0</v>
      </c>
      <c r="X710">
        <v>0</v>
      </c>
    </row>
    <row r="711" spans="1:24" x14ac:dyDescent="0.3">
      <c r="A711" s="160"/>
      <c r="B711" s="3" t="s">
        <v>3477</v>
      </c>
      <c r="C711" t="s">
        <v>3478</v>
      </c>
      <c r="D711">
        <v>72</v>
      </c>
      <c r="E711" t="s">
        <v>633</v>
      </c>
      <c r="F711" s="3" t="s">
        <v>3479</v>
      </c>
      <c r="G711" t="s">
        <v>3480</v>
      </c>
      <c r="H711">
        <v>500</v>
      </c>
      <c r="I711" t="s">
        <v>210</v>
      </c>
      <c r="J711" t="s">
        <v>616</v>
      </c>
      <c r="K711">
        <v>50</v>
      </c>
      <c r="L711" t="s">
        <v>3481</v>
      </c>
      <c r="M711" s="3" t="s">
        <v>3407</v>
      </c>
      <c r="N711" t="s">
        <v>3475</v>
      </c>
      <c r="O711" t="s">
        <v>3476</v>
      </c>
      <c r="P711">
        <v>24</v>
      </c>
      <c r="Q711">
        <v>0</v>
      </c>
      <c r="R711">
        <v>0</v>
      </c>
      <c r="S711">
        <v>0</v>
      </c>
      <c r="T711">
        <v>0</v>
      </c>
      <c r="U711">
        <v>0</v>
      </c>
      <c r="V711">
        <v>0</v>
      </c>
      <c r="W711">
        <v>0</v>
      </c>
      <c r="X711">
        <v>0</v>
      </c>
    </row>
    <row r="712" spans="1:24" x14ac:dyDescent="0.3">
      <c r="A712" s="160"/>
      <c r="B712" s="3" t="s">
        <v>3482</v>
      </c>
      <c r="C712" t="s">
        <v>3483</v>
      </c>
      <c r="D712">
        <v>13</v>
      </c>
      <c r="E712" t="s">
        <v>699</v>
      </c>
      <c r="F712" s="3" t="s">
        <v>3484</v>
      </c>
      <c r="G712" t="s">
        <v>3485</v>
      </c>
      <c r="H712">
        <v>500</v>
      </c>
      <c r="I712" t="s">
        <v>210</v>
      </c>
      <c r="J712" t="s">
        <v>629</v>
      </c>
      <c r="K712">
        <v>40</v>
      </c>
      <c r="L712" t="s">
        <v>623</v>
      </c>
      <c r="M712" s="3" t="s">
        <v>3407</v>
      </c>
      <c r="N712" t="s">
        <v>3475</v>
      </c>
      <c r="O712" t="s">
        <v>3476</v>
      </c>
      <c r="P712">
        <v>174</v>
      </c>
      <c r="Q712">
        <v>0</v>
      </c>
      <c r="R712">
        <v>0</v>
      </c>
      <c r="S712">
        <v>0</v>
      </c>
      <c r="T712">
        <v>0</v>
      </c>
      <c r="U712">
        <v>0</v>
      </c>
      <c r="V712">
        <v>0</v>
      </c>
      <c r="W712">
        <v>0</v>
      </c>
      <c r="X712">
        <v>0</v>
      </c>
    </row>
    <row r="713" spans="1:24" x14ac:dyDescent="0.3">
      <c r="A713" s="160"/>
      <c r="B713" s="3" t="s">
        <v>3486</v>
      </c>
      <c r="C713" t="s">
        <v>3487</v>
      </c>
      <c r="D713">
        <v>17</v>
      </c>
      <c r="E713" t="s">
        <v>712</v>
      </c>
      <c r="F713" s="3" t="s">
        <v>3488</v>
      </c>
      <c r="G713" t="s">
        <v>3489</v>
      </c>
      <c r="H713">
        <v>202</v>
      </c>
      <c r="I713" t="s">
        <v>650</v>
      </c>
      <c r="J713" t="s">
        <v>616</v>
      </c>
      <c r="K713">
        <v>8</v>
      </c>
      <c r="L713" t="s">
        <v>786</v>
      </c>
      <c r="M713" s="3" t="s">
        <v>3407</v>
      </c>
      <c r="N713" t="s">
        <v>3475</v>
      </c>
      <c r="O713" t="s">
        <v>3476</v>
      </c>
      <c r="P713">
        <v>0</v>
      </c>
      <c r="Q713">
        <v>0</v>
      </c>
      <c r="R713">
        <v>0</v>
      </c>
      <c r="S713">
        <v>0</v>
      </c>
      <c r="T713">
        <v>0</v>
      </c>
      <c r="U713">
        <v>0</v>
      </c>
      <c r="V713">
        <v>0</v>
      </c>
      <c r="W713">
        <v>0</v>
      </c>
      <c r="X713">
        <v>0</v>
      </c>
    </row>
    <row r="714" spans="1:24" x14ac:dyDescent="0.3">
      <c r="A714" s="160"/>
      <c r="B714" s="3" t="s">
        <v>3486</v>
      </c>
      <c r="C714" t="s">
        <v>3487</v>
      </c>
      <c r="D714">
        <v>17</v>
      </c>
      <c r="E714" t="s">
        <v>712</v>
      </c>
      <c r="F714" s="3" t="s">
        <v>3490</v>
      </c>
      <c r="G714" t="s">
        <v>3491</v>
      </c>
      <c r="H714">
        <v>354</v>
      </c>
      <c r="I714" t="s">
        <v>615</v>
      </c>
      <c r="J714" t="s">
        <v>616</v>
      </c>
      <c r="K714">
        <v>54</v>
      </c>
      <c r="L714" t="s">
        <v>617</v>
      </c>
      <c r="M714" s="3" t="s">
        <v>3407</v>
      </c>
      <c r="N714" t="s">
        <v>3475</v>
      </c>
      <c r="O714" t="s">
        <v>3476</v>
      </c>
      <c r="P714">
        <v>0</v>
      </c>
      <c r="Q714">
        <v>0</v>
      </c>
      <c r="R714">
        <v>0</v>
      </c>
      <c r="S714">
        <v>0</v>
      </c>
      <c r="T714">
        <v>0</v>
      </c>
      <c r="U714">
        <v>0</v>
      </c>
      <c r="V714">
        <v>50</v>
      </c>
      <c r="W714">
        <v>0</v>
      </c>
      <c r="X714">
        <v>0</v>
      </c>
    </row>
    <row r="715" spans="1:24" x14ac:dyDescent="0.3">
      <c r="A715" s="160"/>
      <c r="B715" s="3" t="s">
        <v>3492</v>
      </c>
      <c r="C715" t="s">
        <v>3493</v>
      </c>
      <c r="D715">
        <v>21</v>
      </c>
      <c r="E715" t="s">
        <v>612</v>
      </c>
      <c r="F715" s="3" t="s">
        <v>3494</v>
      </c>
      <c r="G715" t="s">
        <v>3495</v>
      </c>
      <c r="H715">
        <v>500</v>
      </c>
      <c r="I715" t="s">
        <v>210</v>
      </c>
      <c r="J715" t="s">
        <v>616</v>
      </c>
      <c r="K715">
        <v>45</v>
      </c>
      <c r="L715" t="s">
        <v>685</v>
      </c>
      <c r="M715" s="3" t="s">
        <v>3407</v>
      </c>
      <c r="N715" t="s">
        <v>3496</v>
      </c>
      <c r="O715" t="s">
        <v>3497</v>
      </c>
      <c r="P715">
        <v>16</v>
      </c>
      <c r="Q715">
        <v>0</v>
      </c>
      <c r="R715">
        <v>0</v>
      </c>
      <c r="S715">
        <v>0</v>
      </c>
      <c r="T715">
        <v>0</v>
      </c>
      <c r="U715">
        <v>0</v>
      </c>
      <c r="V715">
        <v>0</v>
      </c>
      <c r="W715">
        <v>0</v>
      </c>
      <c r="X715">
        <v>0</v>
      </c>
    </row>
    <row r="716" spans="1:24" x14ac:dyDescent="0.3">
      <c r="A716" s="160"/>
      <c r="B716" s="3" t="s">
        <v>141</v>
      </c>
      <c r="C716" t="s">
        <v>142</v>
      </c>
      <c r="D716">
        <v>13</v>
      </c>
      <c r="E716" t="s">
        <v>699</v>
      </c>
      <c r="F716" s="3" t="s">
        <v>139</v>
      </c>
      <c r="G716" t="s">
        <v>140</v>
      </c>
      <c r="H716">
        <v>500</v>
      </c>
      <c r="I716" t="s">
        <v>210</v>
      </c>
      <c r="J716" t="s">
        <v>629</v>
      </c>
      <c r="K716">
        <v>40</v>
      </c>
      <c r="L716" t="s">
        <v>623</v>
      </c>
      <c r="M716" s="3" t="s">
        <v>3407</v>
      </c>
      <c r="N716" t="s">
        <v>3498</v>
      </c>
      <c r="O716" t="s">
        <v>438</v>
      </c>
      <c r="P716">
        <v>85</v>
      </c>
      <c r="Q716">
        <v>0</v>
      </c>
      <c r="R716">
        <v>0</v>
      </c>
      <c r="S716">
        <v>0</v>
      </c>
      <c r="T716">
        <v>0</v>
      </c>
      <c r="U716">
        <v>0</v>
      </c>
      <c r="V716">
        <v>0</v>
      </c>
      <c r="W716">
        <v>0</v>
      </c>
      <c r="X716">
        <v>0</v>
      </c>
    </row>
    <row r="717" spans="1:24" x14ac:dyDescent="0.3">
      <c r="A717" s="160"/>
      <c r="B717" s="3" t="s">
        <v>141</v>
      </c>
      <c r="C717" t="s">
        <v>142</v>
      </c>
      <c r="D717">
        <v>13</v>
      </c>
      <c r="E717" t="s">
        <v>699</v>
      </c>
      <c r="F717" s="3" t="s">
        <v>3499</v>
      </c>
      <c r="G717" t="s">
        <v>3500</v>
      </c>
      <c r="H717">
        <v>354</v>
      </c>
      <c r="I717" t="s">
        <v>615</v>
      </c>
      <c r="J717" t="s">
        <v>629</v>
      </c>
      <c r="K717">
        <v>40</v>
      </c>
      <c r="L717" t="s">
        <v>623</v>
      </c>
      <c r="M717" s="3" t="s">
        <v>3407</v>
      </c>
      <c r="N717" t="s">
        <v>3498</v>
      </c>
      <c r="O717" t="s">
        <v>438</v>
      </c>
      <c r="P717">
        <v>0</v>
      </c>
      <c r="Q717">
        <v>0</v>
      </c>
      <c r="R717">
        <v>0</v>
      </c>
      <c r="S717">
        <v>0</v>
      </c>
      <c r="T717">
        <v>0</v>
      </c>
      <c r="U717">
        <v>0</v>
      </c>
      <c r="V717">
        <v>49</v>
      </c>
      <c r="W717">
        <v>0</v>
      </c>
      <c r="X717">
        <v>0</v>
      </c>
    </row>
    <row r="718" spans="1:24" x14ac:dyDescent="0.3">
      <c r="A718" s="160"/>
      <c r="B718" s="3" t="s">
        <v>3501</v>
      </c>
      <c r="C718" t="s">
        <v>3502</v>
      </c>
      <c r="D718">
        <v>17</v>
      </c>
      <c r="E718" t="s">
        <v>712</v>
      </c>
      <c r="F718" s="3" t="s">
        <v>3503</v>
      </c>
      <c r="G718" t="s">
        <v>3504</v>
      </c>
      <c r="H718">
        <v>202</v>
      </c>
      <c r="I718" t="s">
        <v>650</v>
      </c>
      <c r="J718" t="s">
        <v>616</v>
      </c>
      <c r="K718">
        <v>8</v>
      </c>
      <c r="L718" t="s">
        <v>786</v>
      </c>
      <c r="M718" s="3" t="s">
        <v>3407</v>
      </c>
      <c r="N718" t="s">
        <v>3498</v>
      </c>
      <c r="O718" t="s">
        <v>438</v>
      </c>
      <c r="P718">
        <v>0</v>
      </c>
      <c r="Q718">
        <v>0</v>
      </c>
      <c r="R718">
        <v>0</v>
      </c>
      <c r="S718">
        <v>0</v>
      </c>
      <c r="T718">
        <v>0</v>
      </c>
      <c r="U718">
        <v>0</v>
      </c>
      <c r="V718">
        <v>0</v>
      </c>
      <c r="W718">
        <v>0</v>
      </c>
      <c r="X718">
        <v>0</v>
      </c>
    </row>
    <row r="719" spans="1:24" x14ac:dyDescent="0.3">
      <c r="A719" s="160"/>
      <c r="B719" s="3" t="s">
        <v>3505</v>
      </c>
      <c r="C719" t="s">
        <v>3506</v>
      </c>
      <c r="D719">
        <v>13</v>
      </c>
      <c r="E719" t="s">
        <v>699</v>
      </c>
      <c r="F719" s="3" t="s">
        <v>3507</v>
      </c>
      <c r="G719" t="s">
        <v>3508</v>
      </c>
      <c r="H719">
        <v>207</v>
      </c>
      <c r="I719" t="s">
        <v>706</v>
      </c>
      <c r="J719" t="s">
        <v>629</v>
      </c>
      <c r="K719">
        <v>21</v>
      </c>
      <c r="L719" t="s">
        <v>2020</v>
      </c>
      <c r="M719" s="3" t="s">
        <v>3407</v>
      </c>
      <c r="N719" t="s">
        <v>3509</v>
      </c>
      <c r="O719" t="s">
        <v>3510</v>
      </c>
      <c r="P719">
        <v>0</v>
      </c>
      <c r="Q719">
        <v>0</v>
      </c>
      <c r="R719">
        <v>7</v>
      </c>
      <c r="S719">
        <v>0</v>
      </c>
      <c r="T719">
        <v>0</v>
      </c>
      <c r="U719">
        <v>0</v>
      </c>
      <c r="V719">
        <v>0</v>
      </c>
      <c r="W719">
        <v>0</v>
      </c>
      <c r="X719">
        <v>0</v>
      </c>
    </row>
    <row r="720" spans="1:24" x14ac:dyDescent="0.3">
      <c r="A720" s="160"/>
      <c r="B720" s="3" t="s">
        <v>3505</v>
      </c>
      <c r="C720" t="s">
        <v>3506</v>
      </c>
      <c r="D720">
        <v>13</v>
      </c>
      <c r="E720" t="s">
        <v>699</v>
      </c>
      <c r="F720" s="3" t="s">
        <v>3511</v>
      </c>
      <c r="G720" t="s">
        <v>3512</v>
      </c>
      <c r="H720">
        <v>354</v>
      </c>
      <c r="I720" t="s">
        <v>615</v>
      </c>
      <c r="J720" t="s">
        <v>629</v>
      </c>
      <c r="K720">
        <v>54</v>
      </c>
      <c r="L720" t="s">
        <v>617</v>
      </c>
      <c r="M720" s="3" t="s">
        <v>3407</v>
      </c>
      <c r="N720" t="s">
        <v>3509</v>
      </c>
      <c r="O720" t="s">
        <v>3510</v>
      </c>
      <c r="P720">
        <v>0</v>
      </c>
      <c r="Q720">
        <v>0</v>
      </c>
      <c r="R720">
        <v>0</v>
      </c>
      <c r="S720">
        <v>0</v>
      </c>
      <c r="T720">
        <v>0</v>
      </c>
      <c r="U720">
        <v>0</v>
      </c>
      <c r="V720">
        <v>30</v>
      </c>
      <c r="W720">
        <v>0</v>
      </c>
      <c r="X720">
        <v>0</v>
      </c>
    </row>
    <row r="721" spans="1:24" x14ac:dyDescent="0.3">
      <c r="A721" s="160"/>
      <c r="B721" s="3" t="s">
        <v>3505</v>
      </c>
      <c r="C721" t="s">
        <v>3506</v>
      </c>
      <c r="D721">
        <v>13</v>
      </c>
      <c r="E721" t="s">
        <v>699</v>
      </c>
      <c r="F721" s="3" t="s">
        <v>3513</v>
      </c>
      <c r="G721" t="s">
        <v>3514</v>
      </c>
      <c r="H721">
        <v>500</v>
      </c>
      <c r="I721" t="s">
        <v>210</v>
      </c>
      <c r="J721" t="s">
        <v>629</v>
      </c>
      <c r="K721">
        <v>40</v>
      </c>
      <c r="L721" t="s">
        <v>623</v>
      </c>
      <c r="M721" s="3" t="s">
        <v>3407</v>
      </c>
      <c r="N721" t="s">
        <v>3509</v>
      </c>
      <c r="O721" t="s">
        <v>3510</v>
      </c>
      <c r="P721">
        <v>96</v>
      </c>
      <c r="Q721">
        <v>0</v>
      </c>
      <c r="R721">
        <v>7</v>
      </c>
      <c r="S721">
        <v>0</v>
      </c>
      <c r="T721">
        <v>0</v>
      </c>
      <c r="U721">
        <v>0</v>
      </c>
      <c r="V721">
        <v>0</v>
      </c>
      <c r="W721">
        <v>0</v>
      </c>
      <c r="X721">
        <v>0</v>
      </c>
    </row>
    <row r="722" spans="1:24" x14ac:dyDescent="0.3">
      <c r="A722" s="160"/>
      <c r="B722" s="3" t="s">
        <v>3515</v>
      </c>
      <c r="C722" t="s">
        <v>3516</v>
      </c>
      <c r="D722">
        <v>21</v>
      </c>
      <c r="E722" t="s">
        <v>612</v>
      </c>
      <c r="F722" s="3" t="s">
        <v>3517</v>
      </c>
      <c r="G722" t="s">
        <v>3516</v>
      </c>
      <c r="H722">
        <v>500</v>
      </c>
      <c r="I722" t="s">
        <v>210</v>
      </c>
      <c r="J722" t="s">
        <v>616</v>
      </c>
      <c r="K722">
        <v>41</v>
      </c>
      <c r="L722" t="s">
        <v>660</v>
      </c>
      <c r="M722" s="3" t="s">
        <v>3407</v>
      </c>
      <c r="N722" t="s">
        <v>3518</v>
      </c>
      <c r="O722" t="s">
        <v>3519</v>
      </c>
      <c r="P722">
        <v>80</v>
      </c>
      <c r="Q722">
        <v>0</v>
      </c>
      <c r="R722">
        <v>0</v>
      </c>
      <c r="S722">
        <v>0</v>
      </c>
      <c r="T722">
        <v>0</v>
      </c>
      <c r="U722">
        <v>0</v>
      </c>
      <c r="V722">
        <v>0</v>
      </c>
      <c r="W722">
        <v>0</v>
      </c>
      <c r="X722">
        <v>0</v>
      </c>
    </row>
    <row r="723" spans="1:24" x14ac:dyDescent="0.3">
      <c r="A723" s="160"/>
      <c r="B723" s="3" t="s">
        <v>3515</v>
      </c>
      <c r="C723" t="s">
        <v>3516</v>
      </c>
      <c r="D723">
        <v>21</v>
      </c>
      <c r="E723" t="s">
        <v>612</v>
      </c>
      <c r="F723" s="3" t="s">
        <v>3520</v>
      </c>
      <c r="G723" t="s">
        <v>3521</v>
      </c>
      <c r="H723">
        <v>202</v>
      </c>
      <c r="I723" t="s">
        <v>650</v>
      </c>
      <c r="J723" t="s">
        <v>616</v>
      </c>
      <c r="K723">
        <v>52</v>
      </c>
      <c r="L723" t="s">
        <v>2686</v>
      </c>
      <c r="M723" s="3" t="s">
        <v>3407</v>
      </c>
      <c r="N723" t="s">
        <v>3518</v>
      </c>
      <c r="O723" t="s">
        <v>3519</v>
      </c>
      <c r="P723">
        <v>0</v>
      </c>
      <c r="Q723">
        <v>0</v>
      </c>
      <c r="R723">
        <v>0</v>
      </c>
      <c r="S723">
        <v>0</v>
      </c>
      <c r="T723">
        <v>0</v>
      </c>
      <c r="U723">
        <v>0</v>
      </c>
      <c r="V723">
        <v>0</v>
      </c>
      <c r="W723">
        <v>0</v>
      </c>
      <c r="X723">
        <v>0</v>
      </c>
    </row>
    <row r="724" spans="1:24" x14ac:dyDescent="0.3">
      <c r="A724" s="160"/>
      <c r="B724" s="3" t="s">
        <v>3522</v>
      </c>
      <c r="C724" t="s">
        <v>3523</v>
      </c>
      <c r="D724">
        <v>60</v>
      </c>
      <c r="E724" t="s">
        <v>641</v>
      </c>
      <c r="F724" s="3" t="s">
        <v>3524</v>
      </c>
      <c r="G724" t="s">
        <v>3525</v>
      </c>
      <c r="H724">
        <v>354</v>
      </c>
      <c r="I724" t="s">
        <v>615</v>
      </c>
      <c r="J724" t="s">
        <v>616</v>
      </c>
      <c r="K724">
        <v>54</v>
      </c>
      <c r="L724" t="s">
        <v>617</v>
      </c>
      <c r="M724" s="3" t="s">
        <v>3407</v>
      </c>
      <c r="N724" t="s">
        <v>3518</v>
      </c>
      <c r="O724" t="s">
        <v>3519</v>
      </c>
      <c r="P724">
        <v>0</v>
      </c>
      <c r="Q724">
        <v>0</v>
      </c>
      <c r="R724">
        <v>0</v>
      </c>
      <c r="S724">
        <v>0</v>
      </c>
      <c r="T724">
        <v>0</v>
      </c>
      <c r="U724">
        <v>0</v>
      </c>
      <c r="V724">
        <v>37</v>
      </c>
      <c r="W724">
        <v>0</v>
      </c>
      <c r="X724">
        <v>0</v>
      </c>
    </row>
    <row r="725" spans="1:24" x14ac:dyDescent="0.3">
      <c r="A725" s="160"/>
      <c r="B725" s="3" t="s">
        <v>3526</v>
      </c>
      <c r="C725" t="s">
        <v>3527</v>
      </c>
      <c r="D725">
        <v>60</v>
      </c>
      <c r="E725" t="s">
        <v>641</v>
      </c>
      <c r="F725" s="3" t="s">
        <v>3528</v>
      </c>
      <c r="G725" t="s">
        <v>3529</v>
      </c>
      <c r="H725">
        <v>209</v>
      </c>
      <c r="I725" t="s">
        <v>726</v>
      </c>
      <c r="J725" t="s">
        <v>616</v>
      </c>
      <c r="K725">
        <v>99</v>
      </c>
      <c r="L725" t="s">
        <v>727</v>
      </c>
      <c r="M725" s="3" t="s">
        <v>3407</v>
      </c>
      <c r="N725" t="s">
        <v>3518</v>
      </c>
      <c r="O725" t="s">
        <v>3519</v>
      </c>
      <c r="P725">
        <v>0</v>
      </c>
      <c r="Q725">
        <v>0</v>
      </c>
      <c r="R725">
        <v>0</v>
      </c>
      <c r="S725">
        <v>0</v>
      </c>
      <c r="T725">
        <v>0</v>
      </c>
      <c r="U725">
        <v>0</v>
      </c>
      <c r="V725">
        <v>0</v>
      </c>
      <c r="W725">
        <v>0</v>
      </c>
      <c r="X725">
        <v>0</v>
      </c>
    </row>
    <row r="726" spans="1:24" x14ac:dyDescent="0.3">
      <c r="A726" s="160"/>
      <c r="B726" s="3" t="s">
        <v>252</v>
      </c>
      <c r="C726" t="s">
        <v>253</v>
      </c>
      <c r="D726">
        <v>60</v>
      </c>
      <c r="E726" t="s">
        <v>641</v>
      </c>
      <c r="F726" s="3" t="s">
        <v>3530</v>
      </c>
      <c r="G726" t="s">
        <v>2750</v>
      </c>
      <c r="H726">
        <v>500</v>
      </c>
      <c r="I726" t="s">
        <v>210</v>
      </c>
      <c r="J726" t="s">
        <v>616</v>
      </c>
      <c r="K726">
        <v>40</v>
      </c>
      <c r="L726" t="s">
        <v>623</v>
      </c>
      <c r="M726" s="3" t="s">
        <v>3407</v>
      </c>
      <c r="N726" t="s">
        <v>3518</v>
      </c>
      <c r="O726" t="s">
        <v>3519</v>
      </c>
      <c r="P726">
        <v>180</v>
      </c>
      <c r="Q726">
        <v>0</v>
      </c>
      <c r="R726">
        <v>0</v>
      </c>
      <c r="S726">
        <v>0</v>
      </c>
      <c r="T726">
        <v>0</v>
      </c>
      <c r="U726">
        <v>0</v>
      </c>
      <c r="V726">
        <v>0</v>
      </c>
      <c r="W726">
        <v>0</v>
      </c>
      <c r="X726">
        <v>0</v>
      </c>
    </row>
    <row r="727" spans="1:24" x14ac:dyDescent="0.3">
      <c r="A727" s="160"/>
      <c r="B727" s="3" t="s">
        <v>3531</v>
      </c>
      <c r="C727" t="s">
        <v>3532</v>
      </c>
      <c r="D727">
        <v>21</v>
      </c>
      <c r="E727" t="s">
        <v>612</v>
      </c>
      <c r="F727" s="3" t="s">
        <v>3533</v>
      </c>
      <c r="G727" t="s">
        <v>3534</v>
      </c>
      <c r="H727">
        <v>500</v>
      </c>
      <c r="I727" t="s">
        <v>210</v>
      </c>
      <c r="J727" t="s">
        <v>616</v>
      </c>
      <c r="K727">
        <v>41</v>
      </c>
      <c r="L727" t="s">
        <v>660</v>
      </c>
      <c r="M727" s="3" t="s">
        <v>3407</v>
      </c>
      <c r="N727" t="s">
        <v>3535</v>
      </c>
      <c r="O727" t="s">
        <v>3536</v>
      </c>
      <c r="P727">
        <v>54</v>
      </c>
      <c r="Q727">
        <v>0</v>
      </c>
      <c r="R727">
        <v>0</v>
      </c>
      <c r="S727">
        <v>0</v>
      </c>
      <c r="T727">
        <v>0</v>
      </c>
      <c r="U727">
        <v>0</v>
      </c>
      <c r="V727">
        <v>0</v>
      </c>
      <c r="W727">
        <v>0</v>
      </c>
      <c r="X727">
        <v>0</v>
      </c>
    </row>
    <row r="728" spans="1:24" x14ac:dyDescent="0.3">
      <c r="A728" s="160"/>
      <c r="B728" s="3" t="s">
        <v>156</v>
      </c>
      <c r="C728" t="s">
        <v>157</v>
      </c>
      <c r="D728">
        <v>14</v>
      </c>
      <c r="E728" t="s">
        <v>967</v>
      </c>
      <c r="F728" s="3" t="s">
        <v>154</v>
      </c>
      <c r="G728" t="s">
        <v>155</v>
      </c>
      <c r="H728">
        <v>500</v>
      </c>
      <c r="I728" t="s">
        <v>210</v>
      </c>
      <c r="J728" t="s">
        <v>629</v>
      </c>
      <c r="K728">
        <v>40</v>
      </c>
      <c r="L728" t="s">
        <v>623</v>
      </c>
      <c r="M728" s="3" t="s">
        <v>3407</v>
      </c>
      <c r="N728" t="s">
        <v>3537</v>
      </c>
      <c r="O728" t="s">
        <v>442</v>
      </c>
      <c r="P728">
        <v>116</v>
      </c>
      <c r="Q728">
        <v>0</v>
      </c>
      <c r="R728">
        <v>10</v>
      </c>
      <c r="S728">
        <v>2</v>
      </c>
      <c r="T728">
        <v>0</v>
      </c>
      <c r="U728">
        <v>14</v>
      </c>
      <c r="V728">
        <v>0</v>
      </c>
      <c r="W728">
        <v>0</v>
      </c>
      <c r="X728">
        <v>0</v>
      </c>
    </row>
    <row r="729" spans="1:24" x14ac:dyDescent="0.3">
      <c r="A729" s="160"/>
      <c r="B729" s="3" t="s">
        <v>3538</v>
      </c>
      <c r="C729" t="s">
        <v>3539</v>
      </c>
      <c r="D729">
        <v>13</v>
      </c>
      <c r="E729" t="s">
        <v>699</v>
      </c>
      <c r="F729" s="3" t="s">
        <v>3540</v>
      </c>
      <c r="G729" t="s">
        <v>3541</v>
      </c>
      <c r="H729">
        <v>500</v>
      </c>
      <c r="I729" t="s">
        <v>210</v>
      </c>
      <c r="J729" t="s">
        <v>629</v>
      </c>
      <c r="K729">
        <v>40</v>
      </c>
      <c r="L729" t="s">
        <v>623</v>
      </c>
      <c r="M729" s="3" t="s">
        <v>3407</v>
      </c>
      <c r="N729" t="s">
        <v>3542</v>
      </c>
      <c r="O729" t="s">
        <v>3543</v>
      </c>
      <c r="P729">
        <v>60</v>
      </c>
      <c r="Q729">
        <v>0</v>
      </c>
      <c r="R729">
        <v>0</v>
      </c>
      <c r="S729">
        <v>0</v>
      </c>
      <c r="T729">
        <v>0</v>
      </c>
      <c r="U729">
        <v>0</v>
      </c>
      <c r="V729">
        <v>0</v>
      </c>
      <c r="W729">
        <v>0</v>
      </c>
      <c r="X729">
        <v>0</v>
      </c>
    </row>
    <row r="730" spans="1:24" x14ac:dyDescent="0.3">
      <c r="B730" s="3" t="s">
        <v>3538</v>
      </c>
      <c r="C730" t="s">
        <v>3539</v>
      </c>
      <c r="D730">
        <v>13</v>
      </c>
      <c r="E730" t="s">
        <v>699</v>
      </c>
      <c r="F730" s="3" t="s">
        <v>3544</v>
      </c>
      <c r="G730" t="s">
        <v>3545</v>
      </c>
      <c r="H730">
        <v>354</v>
      </c>
      <c r="I730" t="s">
        <v>615</v>
      </c>
      <c r="J730" t="s">
        <v>629</v>
      </c>
      <c r="K730">
        <v>40</v>
      </c>
      <c r="L730" t="s">
        <v>623</v>
      </c>
      <c r="M730" s="3" t="s">
        <v>3407</v>
      </c>
      <c r="N730" t="s">
        <v>3542</v>
      </c>
      <c r="O730" t="s">
        <v>3543</v>
      </c>
      <c r="P730">
        <v>0</v>
      </c>
      <c r="Q730">
        <v>0</v>
      </c>
      <c r="R730">
        <v>0</v>
      </c>
      <c r="S730">
        <v>0</v>
      </c>
      <c r="T730">
        <v>0</v>
      </c>
      <c r="U730">
        <v>0</v>
      </c>
      <c r="V730">
        <v>50</v>
      </c>
      <c r="W730">
        <v>0</v>
      </c>
      <c r="X730">
        <v>0</v>
      </c>
    </row>
    <row r="731" spans="1:24" x14ac:dyDescent="0.3">
      <c r="B731" s="3" t="s">
        <v>3546</v>
      </c>
      <c r="C731" t="s">
        <v>3547</v>
      </c>
      <c r="D731">
        <v>17</v>
      </c>
      <c r="E731" t="s">
        <v>712</v>
      </c>
      <c r="F731" s="3" t="s">
        <v>3548</v>
      </c>
      <c r="G731" t="s">
        <v>3549</v>
      </c>
      <c r="H731">
        <v>500</v>
      </c>
      <c r="I731" t="s">
        <v>210</v>
      </c>
      <c r="J731" t="s">
        <v>616</v>
      </c>
      <c r="K731">
        <v>45</v>
      </c>
      <c r="L731" t="s">
        <v>685</v>
      </c>
      <c r="M731" s="3" t="s">
        <v>3407</v>
      </c>
      <c r="N731" t="s">
        <v>3542</v>
      </c>
      <c r="O731" t="s">
        <v>3543</v>
      </c>
      <c r="P731">
        <v>88</v>
      </c>
      <c r="Q731">
        <v>0</v>
      </c>
      <c r="R731">
        <v>0</v>
      </c>
      <c r="S731">
        <v>0</v>
      </c>
      <c r="T731">
        <v>0</v>
      </c>
      <c r="U731">
        <v>0</v>
      </c>
      <c r="V731">
        <v>0</v>
      </c>
      <c r="W731">
        <v>0</v>
      </c>
      <c r="X731">
        <v>0</v>
      </c>
    </row>
    <row r="732" spans="1:24" x14ac:dyDescent="0.3">
      <c r="B732" s="3" t="s">
        <v>3546</v>
      </c>
      <c r="C732" t="s">
        <v>3547</v>
      </c>
      <c r="D732">
        <v>17</v>
      </c>
      <c r="E732" t="s">
        <v>712</v>
      </c>
      <c r="F732" s="3" t="s">
        <v>3550</v>
      </c>
      <c r="G732" t="s">
        <v>3551</v>
      </c>
      <c r="H732">
        <v>202</v>
      </c>
      <c r="I732" t="s">
        <v>650</v>
      </c>
      <c r="J732" t="s">
        <v>616</v>
      </c>
      <c r="K732">
        <v>52</v>
      </c>
      <c r="L732" t="s">
        <v>2686</v>
      </c>
      <c r="M732" s="3" t="s">
        <v>3407</v>
      </c>
      <c r="N732" t="s">
        <v>3542</v>
      </c>
      <c r="O732" t="s">
        <v>3543</v>
      </c>
      <c r="P732">
        <v>0</v>
      </c>
      <c r="Q732">
        <v>0</v>
      </c>
      <c r="R732">
        <v>0</v>
      </c>
      <c r="S732">
        <v>0</v>
      </c>
      <c r="T732">
        <v>0</v>
      </c>
      <c r="U732">
        <v>0</v>
      </c>
      <c r="V732">
        <v>0</v>
      </c>
      <c r="W732">
        <v>0</v>
      </c>
      <c r="X732">
        <v>0</v>
      </c>
    </row>
    <row r="733" spans="1:24" x14ac:dyDescent="0.3">
      <c r="B733" s="3" t="s">
        <v>3546</v>
      </c>
      <c r="C733" t="s">
        <v>3547</v>
      </c>
      <c r="D733">
        <v>17</v>
      </c>
      <c r="E733" t="s">
        <v>712</v>
      </c>
      <c r="F733" s="3" t="s">
        <v>3552</v>
      </c>
      <c r="G733" t="s">
        <v>3553</v>
      </c>
      <c r="H733">
        <v>500</v>
      </c>
      <c r="I733" t="s">
        <v>210</v>
      </c>
      <c r="J733" t="s">
        <v>616</v>
      </c>
      <c r="K733">
        <v>45</v>
      </c>
      <c r="L733" t="s">
        <v>685</v>
      </c>
      <c r="M733" s="3" t="s">
        <v>3407</v>
      </c>
      <c r="N733" t="s">
        <v>3542</v>
      </c>
      <c r="O733" t="s">
        <v>3543</v>
      </c>
      <c r="P733">
        <v>79</v>
      </c>
      <c r="Q733">
        <v>0</v>
      </c>
      <c r="R733">
        <v>0</v>
      </c>
      <c r="S733">
        <v>0</v>
      </c>
      <c r="T733">
        <v>0</v>
      </c>
      <c r="U733">
        <v>0</v>
      </c>
      <c r="V733">
        <v>0</v>
      </c>
      <c r="W733">
        <v>0</v>
      </c>
      <c r="X733">
        <v>0</v>
      </c>
    </row>
    <row r="734" spans="1:24" x14ac:dyDescent="0.3">
      <c r="A734" s="163"/>
      <c r="B734" s="3" t="s">
        <v>3554</v>
      </c>
      <c r="C734" t="s">
        <v>3555</v>
      </c>
      <c r="D734">
        <v>21</v>
      </c>
      <c r="E734" t="s">
        <v>612</v>
      </c>
      <c r="F734" s="3" t="s">
        <v>3556</v>
      </c>
      <c r="G734" t="s">
        <v>3555</v>
      </c>
      <c r="H734">
        <v>500</v>
      </c>
      <c r="I734" t="s">
        <v>210</v>
      </c>
      <c r="J734" t="s">
        <v>616</v>
      </c>
      <c r="K734">
        <v>45</v>
      </c>
      <c r="L734" t="s">
        <v>685</v>
      </c>
      <c r="M734" s="3" t="s">
        <v>3407</v>
      </c>
      <c r="N734" t="s">
        <v>3557</v>
      </c>
      <c r="O734" t="s">
        <v>3558</v>
      </c>
      <c r="P734">
        <v>80</v>
      </c>
      <c r="Q734">
        <v>0</v>
      </c>
      <c r="R734">
        <v>0</v>
      </c>
      <c r="S734">
        <v>2</v>
      </c>
      <c r="T734">
        <v>0</v>
      </c>
      <c r="U734">
        <v>0</v>
      </c>
      <c r="V734">
        <v>0</v>
      </c>
      <c r="W734">
        <v>0</v>
      </c>
      <c r="X734">
        <v>0</v>
      </c>
    </row>
    <row r="735" spans="1:24" x14ac:dyDescent="0.3">
      <c r="A735" s="164"/>
      <c r="B735" s="3" t="s">
        <v>1497</v>
      </c>
      <c r="C735" t="s">
        <v>1498</v>
      </c>
      <c r="D735">
        <v>95</v>
      </c>
      <c r="E735" t="s">
        <v>626</v>
      </c>
      <c r="F735" s="3" t="s">
        <v>3559</v>
      </c>
      <c r="G735" t="s">
        <v>3560</v>
      </c>
      <c r="H735">
        <v>500</v>
      </c>
      <c r="I735" t="s">
        <v>210</v>
      </c>
      <c r="J735" t="s">
        <v>616</v>
      </c>
      <c r="K735">
        <v>47</v>
      </c>
      <c r="L735" t="s">
        <v>630</v>
      </c>
      <c r="M735" s="3" t="s">
        <v>3407</v>
      </c>
      <c r="N735" t="s">
        <v>3561</v>
      </c>
      <c r="O735" t="s">
        <v>3562</v>
      </c>
      <c r="P735">
        <v>72</v>
      </c>
      <c r="Q735">
        <v>0</v>
      </c>
      <c r="R735">
        <v>0</v>
      </c>
      <c r="S735">
        <v>0</v>
      </c>
      <c r="T735">
        <v>0</v>
      </c>
      <c r="U735">
        <v>0</v>
      </c>
      <c r="V735">
        <v>0</v>
      </c>
      <c r="W735">
        <v>0</v>
      </c>
      <c r="X735">
        <v>0</v>
      </c>
    </row>
    <row r="736" spans="1:24" x14ac:dyDescent="0.3">
      <c r="B736" s="3" t="s">
        <v>3423</v>
      </c>
      <c r="C736" t="s">
        <v>3424</v>
      </c>
      <c r="D736">
        <v>47</v>
      </c>
      <c r="E736" t="s">
        <v>678</v>
      </c>
      <c r="F736" s="3" t="s">
        <v>3563</v>
      </c>
      <c r="G736" t="s">
        <v>3564</v>
      </c>
      <c r="H736">
        <v>500</v>
      </c>
      <c r="I736" t="s">
        <v>210</v>
      </c>
      <c r="J736" t="s">
        <v>616</v>
      </c>
      <c r="K736">
        <v>41</v>
      </c>
      <c r="L736" t="s">
        <v>660</v>
      </c>
      <c r="M736" s="3" t="s">
        <v>3407</v>
      </c>
      <c r="N736" t="s">
        <v>3561</v>
      </c>
      <c r="O736" t="s">
        <v>3562</v>
      </c>
      <c r="P736">
        <v>90</v>
      </c>
      <c r="Q736">
        <v>0</v>
      </c>
      <c r="R736">
        <v>0</v>
      </c>
      <c r="S736">
        <v>0</v>
      </c>
      <c r="T736">
        <v>0</v>
      </c>
      <c r="U736">
        <v>0</v>
      </c>
      <c r="V736">
        <v>0</v>
      </c>
      <c r="W736">
        <v>0</v>
      </c>
      <c r="X736">
        <v>0</v>
      </c>
    </row>
    <row r="737" spans="1:24" x14ac:dyDescent="0.3">
      <c r="A737" s="163"/>
      <c r="B737" s="3" t="s">
        <v>3429</v>
      </c>
      <c r="C737" t="s">
        <v>3430</v>
      </c>
      <c r="D737">
        <v>21</v>
      </c>
      <c r="E737" t="s">
        <v>612</v>
      </c>
      <c r="F737" s="3" t="s">
        <v>3565</v>
      </c>
      <c r="G737" t="s">
        <v>3566</v>
      </c>
      <c r="H737">
        <v>500</v>
      </c>
      <c r="I737" t="s">
        <v>210</v>
      </c>
      <c r="J737" t="s">
        <v>616</v>
      </c>
      <c r="K737">
        <v>41</v>
      </c>
      <c r="L737" t="s">
        <v>660</v>
      </c>
      <c r="M737" s="3" t="s">
        <v>3407</v>
      </c>
      <c r="N737" t="s">
        <v>3567</v>
      </c>
      <c r="O737" t="s">
        <v>3568</v>
      </c>
      <c r="P737">
        <v>40</v>
      </c>
      <c r="Q737">
        <v>0</v>
      </c>
      <c r="R737">
        <v>0</v>
      </c>
      <c r="S737">
        <v>0</v>
      </c>
      <c r="T737">
        <v>0</v>
      </c>
      <c r="U737">
        <v>0</v>
      </c>
      <c r="V737">
        <v>0</v>
      </c>
      <c r="W737">
        <v>0</v>
      </c>
      <c r="X737">
        <v>0</v>
      </c>
    </row>
    <row r="738" spans="1:24" x14ac:dyDescent="0.3">
      <c r="B738" s="3" t="s">
        <v>3423</v>
      </c>
      <c r="C738" t="s">
        <v>3424</v>
      </c>
      <c r="D738">
        <v>47</v>
      </c>
      <c r="E738" t="s">
        <v>678</v>
      </c>
      <c r="F738" s="3" t="s">
        <v>3569</v>
      </c>
      <c r="G738" t="s">
        <v>3570</v>
      </c>
      <c r="H738">
        <v>500</v>
      </c>
      <c r="I738" t="s">
        <v>210</v>
      </c>
      <c r="J738" t="s">
        <v>616</v>
      </c>
      <c r="K738">
        <v>41</v>
      </c>
      <c r="L738" t="s">
        <v>660</v>
      </c>
      <c r="M738" s="3" t="s">
        <v>3407</v>
      </c>
      <c r="N738" t="s">
        <v>3571</v>
      </c>
      <c r="O738" t="s">
        <v>3572</v>
      </c>
      <c r="P738">
        <v>80</v>
      </c>
      <c r="Q738">
        <v>0</v>
      </c>
      <c r="R738">
        <v>0</v>
      </c>
      <c r="S738">
        <v>0</v>
      </c>
      <c r="T738">
        <v>0</v>
      </c>
      <c r="U738">
        <v>0</v>
      </c>
      <c r="V738">
        <v>0</v>
      </c>
      <c r="W738">
        <v>0</v>
      </c>
      <c r="X738">
        <v>0</v>
      </c>
    </row>
    <row r="739" spans="1:24" x14ac:dyDescent="0.3">
      <c r="A739" s="163"/>
      <c r="B739" s="3" t="s">
        <v>3573</v>
      </c>
      <c r="C739" t="s">
        <v>3574</v>
      </c>
      <c r="D739">
        <v>60</v>
      </c>
      <c r="E739" t="s">
        <v>641</v>
      </c>
      <c r="F739" s="3" t="s">
        <v>3575</v>
      </c>
      <c r="G739" t="s">
        <v>3576</v>
      </c>
      <c r="H739">
        <v>500</v>
      </c>
      <c r="I739" t="s">
        <v>210</v>
      </c>
      <c r="J739" t="s">
        <v>616</v>
      </c>
      <c r="K739">
        <v>45</v>
      </c>
      <c r="L739" t="s">
        <v>685</v>
      </c>
      <c r="M739" s="3" t="s">
        <v>3407</v>
      </c>
      <c r="N739" t="s">
        <v>3577</v>
      </c>
      <c r="O739" t="s">
        <v>3578</v>
      </c>
      <c r="P739">
        <v>50</v>
      </c>
      <c r="Q739">
        <v>0</v>
      </c>
      <c r="R739">
        <v>0</v>
      </c>
      <c r="S739">
        <v>0</v>
      </c>
      <c r="T739">
        <v>0</v>
      </c>
      <c r="U739">
        <v>0</v>
      </c>
      <c r="V739">
        <v>0</v>
      </c>
      <c r="W739">
        <v>0</v>
      </c>
      <c r="X739">
        <v>0</v>
      </c>
    </row>
    <row r="740" spans="1:24" x14ac:dyDescent="0.3">
      <c r="A740" s="163"/>
      <c r="B740" s="3" t="s">
        <v>3579</v>
      </c>
      <c r="C740" t="s">
        <v>3580</v>
      </c>
      <c r="D740">
        <v>63</v>
      </c>
      <c r="E740" t="s">
        <v>1305</v>
      </c>
      <c r="F740" s="3" t="s">
        <v>3581</v>
      </c>
      <c r="G740" t="s">
        <v>3582</v>
      </c>
      <c r="H740">
        <v>500</v>
      </c>
      <c r="I740" t="s">
        <v>210</v>
      </c>
      <c r="J740" t="s">
        <v>616</v>
      </c>
      <c r="K740">
        <v>45</v>
      </c>
      <c r="L740" t="s">
        <v>685</v>
      </c>
      <c r="M740" s="3" t="s">
        <v>3407</v>
      </c>
      <c r="N740" t="s">
        <v>3583</v>
      </c>
      <c r="O740" t="s">
        <v>3584</v>
      </c>
      <c r="P740">
        <v>82</v>
      </c>
      <c r="Q740">
        <v>0</v>
      </c>
      <c r="R740">
        <v>0</v>
      </c>
      <c r="S740">
        <v>0</v>
      </c>
      <c r="T740">
        <v>0</v>
      </c>
      <c r="U740">
        <v>0</v>
      </c>
      <c r="V740">
        <v>0</v>
      </c>
      <c r="W740">
        <v>0</v>
      </c>
      <c r="X740">
        <v>0</v>
      </c>
    </row>
    <row r="741" spans="1:24" x14ac:dyDescent="0.3">
      <c r="A741" s="163"/>
      <c r="B741" s="3" t="s">
        <v>3585</v>
      </c>
      <c r="C741" t="s">
        <v>3586</v>
      </c>
      <c r="D741">
        <v>72</v>
      </c>
      <c r="E741" t="s">
        <v>633</v>
      </c>
      <c r="F741" s="3" t="s">
        <v>3587</v>
      </c>
      <c r="G741" t="s">
        <v>3588</v>
      </c>
      <c r="H741">
        <v>500</v>
      </c>
      <c r="I741" t="s">
        <v>210</v>
      </c>
      <c r="J741" t="s">
        <v>616</v>
      </c>
      <c r="K741">
        <v>47</v>
      </c>
      <c r="L741" t="s">
        <v>630</v>
      </c>
      <c r="M741" s="3" t="s">
        <v>3407</v>
      </c>
      <c r="N741" t="s">
        <v>3589</v>
      </c>
      <c r="O741" t="s">
        <v>3590</v>
      </c>
      <c r="P741">
        <v>70</v>
      </c>
      <c r="Q741">
        <v>0</v>
      </c>
      <c r="R741">
        <v>0</v>
      </c>
      <c r="S741">
        <v>5</v>
      </c>
      <c r="T741">
        <v>0</v>
      </c>
      <c r="U741">
        <v>0</v>
      </c>
      <c r="V741">
        <v>0</v>
      </c>
      <c r="W741">
        <v>0</v>
      </c>
      <c r="X741">
        <v>0</v>
      </c>
    </row>
    <row r="742" spans="1:24" x14ac:dyDescent="0.3">
      <c r="B742" s="3" t="s">
        <v>149</v>
      </c>
      <c r="C742" t="s">
        <v>150</v>
      </c>
      <c r="D742">
        <v>13</v>
      </c>
      <c r="E742" t="s">
        <v>699</v>
      </c>
      <c r="F742" s="3" t="s">
        <v>147</v>
      </c>
      <c r="G742" t="s">
        <v>148</v>
      </c>
      <c r="H742">
        <v>500</v>
      </c>
      <c r="I742" t="s">
        <v>210</v>
      </c>
      <c r="J742" t="s">
        <v>629</v>
      </c>
      <c r="K742">
        <v>40</v>
      </c>
      <c r="L742" t="s">
        <v>623</v>
      </c>
      <c r="M742" s="3" t="s">
        <v>3407</v>
      </c>
      <c r="N742" t="s">
        <v>3591</v>
      </c>
      <c r="O742" t="s">
        <v>440</v>
      </c>
      <c r="P742">
        <v>59</v>
      </c>
      <c r="Q742">
        <v>0</v>
      </c>
      <c r="R742">
        <v>0</v>
      </c>
      <c r="S742">
        <v>0</v>
      </c>
      <c r="T742">
        <v>0</v>
      </c>
      <c r="U742">
        <v>0</v>
      </c>
      <c r="V742">
        <v>0</v>
      </c>
      <c r="W742">
        <v>0</v>
      </c>
      <c r="X742">
        <v>0</v>
      </c>
    </row>
    <row r="743" spans="1:24" x14ac:dyDescent="0.3">
      <c r="B743" s="3" t="s">
        <v>3592</v>
      </c>
      <c r="C743" t="s">
        <v>3593</v>
      </c>
      <c r="D743">
        <v>17</v>
      </c>
      <c r="E743" t="s">
        <v>712</v>
      </c>
      <c r="F743" s="3" t="s">
        <v>3594</v>
      </c>
      <c r="G743" t="s">
        <v>3595</v>
      </c>
      <c r="H743">
        <v>202</v>
      </c>
      <c r="I743" t="s">
        <v>650</v>
      </c>
      <c r="J743" t="s">
        <v>616</v>
      </c>
      <c r="K743">
        <v>8</v>
      </c>
      <c r="L743" t="s">
        <v>786</v>
      </c>
      <c r="M743" s="3" t="s">
        <v>3407</v>
      </c>
      <c r="N743" t="s">
        <v>3596</v>
      </c>
      <c r="O743" t="s">
        <v>3597</v>
      </c>
      <c r="P743">
        <v>0</v>
      </c>
      <c r="Q743">
        <v>0</v>
      </c>
      <c r="R743">
        <v>0</v>
      </c>
      <c r="S743">
        <v>0</v>
      </c>
      <c r="T743">
        <v>0</v>
      </c>
      <c r="U743">
        <v>0</v>
      </c>
      <c r="V743">
        <v>0</v>
      </c>
      <c r="W743">
        <v>0</v>
      </c>
      <c r="X743">
        <v>0</v>
      </c>
    </row>
    <row r="744" spans="1:24" x14ac:dyDescent="0.3">
      <c r="A744" s="163"/>
      <c r="B744" s="3" t="s">
        <v>3598</v>
      </c>
      <c r="C744" t="s">
        <v>3599</v>
      </c>
      <c r="D744">
        <v>21</v>
      </c>
      <c r="E744" t="s">
        <v>612</v>
      </c>
      <c r="F744" s="3" t="s">
        <v>3600</v>
      </c>
      <c r="G744" t="s">
        <v>3601</v>
      </c>
      <c r="H744">
        <v>500</v>
      </c>
      <c r="I744" t="s">
        <v>210</v>
      </c>
      <c r="J744" t="s">
        <v>616</v>
      </c>
      <c r="K744">
        <v>41</v>
      </c>
      <c r="L744" t="s">
        <v>660</v>
      </c>
      <c r="M744" s="3" t="s">
        <v>3407</v>
      </c>
      <c r="N744" t="s">
        <v>3602</v>
      </c>
      <c r="O744" t="s">
        <v>3603</v>
      </c>
      <c r="P744">
        <v>77</v>
      </c>
      <c r="Q744">
        <v>0</v>
      </c>
      <c r="R744">
        <v>0</v>
      </c>
      <c r="S744">
        <v>4</v>
      </c>
      <c r="T744">
        <v>0</v>
      </c>
      <c r="U744">
        <v>0</v>
      </c>
      <c r="V744">
        <v>0</v>
      </c>
      <c r="W744">
        <v>0</v>
      </c>
      <c r="X744">
        <v>0</v>
      </c>
    </row>
    <row r="745" spans="1:24" x14ac:dyDescent="0.3">
      <c r="B745" s="3" t="s">
        <v>3604</v>
      </c>
      <c r="C745" t="s">
        <v>3605</v>
      </c>
      <c r="D745">
        <v>72</v>
      </c>
      <c r="E745" t="s">
        <v>633</v>
      </c>
      <c r="F745" s="3" t="s">
        <v>3606</v>
      </c>
      <c r="G745" t="s">
        <v>3607</v>
      </c>
      <c r="H745">
        <v>202</v>
      </c>
      <c r="I745" t="s">
        <v>650</v>
      </c>
      <c r="J745" t="s">
        <v>616</v>
      </c>
      <c r="K745">
        <v>1</v>
      </c>
      <c r="L745" t="s">
        <v>651</v>
      </c>
      <c r="M745" s="3" t="s">
        <v>3407</v>
      </c>
      <c r="N745" t="s">
        <v>3608</v>
      </c>
      <c r="O745" t="s">
        <v>3609</v>
      </c>
      <c r="P745">
        <v>0</v>
      </c>
      <c r="Q745">
        <v>0</v>
      </c>
      <c r="R745">
        <v>0</v>
      </c>
      <c r="S745">
        <v>0</v>
      </c>
      <c r="T745">
        <v>0</v>
      </c>
      <c r="U745">
        <v>0</v>
      </c>
      <c r="V745">
        <v>0</v>
      </c>
      <c r="W745">
        <v>0</v>
      </c>
      <c r="X745">
        <v>0</v>
      </c>
    </row>
    <row r="746" spans="1:24" x14ac:dyDescent="0.3">
      <c r="A746" s="163"/>
      <c r="B746" s="3" t="s">
        <v>3610</v>
      </c>
      <c r="C746" t="s">
        <v>3611</v>
      </c>
      <c r="D746">
        <v>21</v>
      </c>
      <c r="E746" t="s">
        <v>612</v>
      </c>
      <c r="F746" s="3" t="s">
        <v>3612</v>
      </c>
      <c r="G746" t="s">
        <v>3613</v>
      </c>
      <c r="H746">
        <v>500</v>
      </c>
      <c r="I746" t="s">
        <v>210</v>
      </c>
      <c r="J746" t="s">
        <v>616</v>
      </c>
      <c r="K746">
        <v>41</v>
      </c>
      <c r="L746" t="s">
        <v>660</v>
      </c>
      <c r="M746" s="3" t="s">
        <v>3407</v>
      </c>
      <c r="N746" t="s">
        <v>3614</v>
      </c>
      <c r="O746" t="s">
        <v>3615</v>
      </c>
      <c r="P746">
        <v>50</v>
      </c>
      <c r="Q746">
        <v>0</v>
      </c>
      <c r="R746">
        <v>0</v>
      </c>
      <c r="S746">
        <v>0</v>
      </c>
      <c r="T746">
        <v>0</v>
      </c>
      <c r="U746">
        <v>0</v>
      </c>
      <c r="V746">
        <v>0</v>
      </c>
      <c r="W746">
        <v>0</v>
      </c>
      <c r="X746">
        <v>0</v>
      </c>
    </row>
    <row r="747" spans="1:24" x14ac:dyDescent="0.3">
      <c r="A747" s="163"/>
      <c r="B747" s="3" t="s">
        <v>3616</v>
      </c>
      <c r="C747" t="s">
        <v>3617</v>
      </c>
      <c r="D747">
        <v>60</v>
      </c>
      <c r="E747" t="s">
        <v>641</v>
      </c>
      <c r="F747" s="3" t="s">
        <v>3618</v>
      </c>
      <c r="G747" t="s">
        <v>3619</v>
      </c>
      <c r="H747">
        <v>207</v>
      </c>
      <c r="I747" t="s">
        <v>706</v>
      </c>
      <c r="J747" t="s">
        <v>616</v>
      </c>
      <c r="K747">
        <v>9</v>
      </c>
      <c r="L747" t="s">
        <v>707</v>
      </c>
      <c r="M747" s="3" t="s">
        <v>3407</v>
      </c>
      <c r="N747" t="s">
        <v>3620</v>
      </c>
      <c r="O747" t="s">
        <v>3621</v>
      </c>
      <c r="P747">
        <v>0</v>
      </c>
      <c r="Q747">
        <v>10</v>
      </c>
      <c r="R747">
        <v>0</v>
      </c>
      <c r="S747">
        <v>0</v>
      </c>
      <c r="T747">
        <v>0</v>
      </c>
      <c r="U747">
        <v>0</v>
      </c>
      <c r="V747">
        <v>0</v>
      </c>
      <c r="W747">
        <v>0</v>
      </c>
      <c r="X747">
        <v>0</v>
      </c>
    </row>
    <row r="748" spans="1:24" x14ac:dyDescent="0.3">
      <c r="A748" s="163"/>
      <c r="B748" s="3" t="s">
        <v>3622</v>
      </c>
      <c r="C748" t="s">
        <v>3623</v>
      </c>
      <c r="D748">
        <v>3</v>
      </c>
      <c r="E748" t="s">
        <v>665</v>
      </c>
      <c r="F748" s="3" t="s">
        <v>3624</v>
      </c>
      <c r="G748" t="s">
        <v>3625</v>
      </c>
      <c r="H748">
        <v>202</v>
      </c>
      <c r="I748" t="s">
        <v>650</v>
      </c>
      <c r="J748" t="s">
        <v>616</v>
      </c>
      <c r="K748">
        <v>1</v>
      </c>
      <c r="L748" t="s">
        <v>651</v>
      </c>
      <c r="M748" s="3" t="s">
        <v>3407</v>
      </c>
      <c r="N748" t="s">
        <v>3620</v>
      </c>
      <c r="O748" t="s">
        <v>3621</v>
      </c>
      <c r="P748">
        <v>0</v>
      </c>
      <c r="Q748">
        <v>0</v>
      </c>
      <c r="R748">
        <v>0</v>
      </c>
      <c r="S748">
        <v>0</v>
      </c>
      <c r="T748">
        <v>0</v>
      </c>
      <c r="U748">
        <v>0</v>
      </c>
      <c r="V748">
        <v>0</v>
      </c>
      <c r="W748">
        <v>0</v>
      </c>
      <c r="X748">
        <v>0</v>
      </c>
    </row>
    <row r="749" spans="1:24" x14ac:dyDescent="0.3">
      <c r="A749" s="163"/>
      <c r="B749" s="3" t="s">
        <v>156</v>
      </c>
      <c r="C749" t="s">
        <v>157</v>
      </c>
      <c r="D749">
        <v>14</v>
      </c>
      <c r="E749" t="s">
        <v>967</v>
      </c>
      <c r="F749" s="3" t="s">
        <v>3626</v>
      </c>
      <c r="G749" t="s">
        <v>3627</v>
      </c>
      <c r="H749">
        <v>354</v>
      </c>
      <c r="I749" t="s">
        <v>615</v>
      </c>
      <c r="J749" t="s">
        <v>629</v>
      </c>
      <c r="K749">
        <v>40</v>
      </c>
      <c r="L749" t="s">
        <v>623</v>
      </c>
      <c r="M749" s="3" t="s">
        <v>3407</v>
      </c>
      <c r="N749" t="s">
        <v>3620</v>
      </c>
      <c r="O749" t="s">
        <v>3621</v>
      </c>
      <c r="P749">
        <v>0</v>
      </c>
      <c r="Q749">
        <v>0</v>
      </c>
      <c r="R749">
        <v>0</v>
      </c>
      <c r="S749">
        <v>0</v>
      </c>
      <c r="T749">
        <v>0</v>
      </c>
      <c r="U749">
        <v>0</v>
      </c>
      <c r="V749">
        <v>52</v>
      </c>
      <c r="W749">
        <v>0</v>
      </c>
      <c r="X749">
        <v>0</v>
      </c>
    </row>
    <row r="750" spans="1:24" x14ac:dyDescent="0.3">
      <c r="B750" s="3" t="s">
        <v>1155</v>
      </c>
      <c r="C750" t="s">
        <v>1156</v>
      </c>
      <c r="D750">
        <v>62</v>
      </c>
      <c r="E750" t="s">
        <v>1157</v>
      </c>
      <c r="F750" s="3" t="s">
        <v>3628</v>
      </c>
      <c r="G750" t="s">
        <v>3629</v>
      </c>
      <c r="H750">
        <v>500</v>
      </c>
      <c r="I750" t="s">
        <v>210</v>
      </c>
      <c r="J750" t="s">
        <v>616</v>
      </c>
      <c r="K750">
        <v>41</v>
      </c>
      <c r="L750" t="s">
        <v>660</v>
      </c>
      <c r="M750" s="3" t="s">
        <v>3407</v>
      </c>
      <c r="N750" t="s">
        <v>3620</v>
      </c>
      <c r="O750" t="s">
        <v>3621</v>
      </c>
      <c r="P750">
        <v>204</v>
      </c>
      <c r="Q750">
        <v>0</v>
      </c>
      <c r="R750">
        <v>0</v>
      </c>
      <c r="S750">
        <v>0</v>
      </c>
      <c r="T750">
        <v>0</v>
      </c>
      <c r="U750">
        <v>0</v>
      </c>
      <c r="V750">
        <v>0</v>
      </c>
      <c r="W750">
        <v>0</v>
      </c>
      <c r="X750">
        <v>0</v>
      </c>
    </row>
    <row r="751" spans="1:24" x14ac:dyDescent="0.3">
      <c r="A751" s="163"/>
      <c r="B751" s="3" t="s">
        <v>3415</v>
      </c>
      <c r="C751" t="s">
        <v>3416</v>
      </c>
      <c r="D751">
        <v>61</v>
      </c>
      <c r="E751" t="s">
        <v>688</v>
      </c>
      <c r="F751" s="3" t="s">
        <v>3630</v>
      </c>
      <c r="G751" t="s">
        <v>3631</v>
      </c>
      <c r="H751">
        <v>500</v>
      </c>
      <c r="I751" t="s">
        <v>210</v>
      </c>
      <c r="J751" t="s">
        <v>616</v>
      </c>
      <c r="K751">
        <v>45</v>
      </c>
      <c r="L751" t="s">
        <v>685</v>
      </c>
      <c r="M751" s="3" t="s">
        <v>3407</v>
      </c>
      <c r="N751" t="s">
        <v>3632</v>
      </c>
      <c r="O751" t="s">
        <v>3633</v>
      </c>
      <c r="P751">
        <v>0</v>
      </c>
      <c r="Q751">
        <v>0</v>
      </c>
      <c r="R751">
        <v>10</v>
      </c>
      <c r="S751">
        <v>20</v>
      </c>
      <c r="T751">
        <v>0</v>
      </c>
      <c r="U751">
        <v>0</v>
      </c>
      <c r="V751">
        <v>0</v>
      </c>
      <c r="W751">
        <v>0</v>
      </c>
      <c r="X751">
        <v>0</v>
      </c>
    </row>
    <row r="752" spans="1:24" x14ac:dyDescent="0.3">
      <c r="A752" s="163"/>
      <c r="B752" s="3" t="s">
        <v>3415</v>
      </c>
      <c r="C752" t="s">
        <v>3416</v>
      </c>
      <c r="D752">
        <v>61</v>
      </c>
      <c r="E752" t="s">
        <v>688</v>
      </c>
      <c r="F752" s="3" t="s">
        <v>3634</v>
      </c>
      <c r="G752" t="s">
        <v>3635</v>
      </c>
      <c r="H752">
        <v>354</v>
      </c>
      <c r="I752" t="s">
        <v>615</v>
      </c>
      <c r="J752" t="s">
        <v>616</v>
      </c>
      <c r="K752">
        <v>54</v>
      </c>
      <c r="L752" t="s">
        <v>617</v>
      </c>
      <c r="M752" s="3" t="s">
        <v>3407</v>
      </c>
      <c r="N752" t="s">
        <v>3632</v>
      </c>
      <c r="O752" t="s">
        <v>3633</v>
      </c>
      <c r="P752">
        <v>0</v>
      </c>
      <c r="Q752">
        <v>0</v>
      </c>
      <c r="R752">
        <v>0</v>
      </c>
      <c r="S752">
        <v>0</v>
      </c>
      <c r="T752">
        <v>0</v>
      </c>
      <c r="U752">
        <v>0</v>
      </c>
      <c r="V752">
        <v>0</v>
      </c>
      <c r="W752">
        <v>20</v>
      </c>
      <c r="X752">
        <v>0</v>
      </c>
    </row>
    <row r="753" spans="1:24" x14ac:dyDescent="0.3">
      <c r="A753" s="163"/>
      <c r="B753" s="3" t="s">
        <v>3415</v>
      </c>
      <c r="C753" t="s">
        <v>3416</v>
      </c>
      <c r="D753">
        <v>61</v>
      </c>
      <c r="E753" t="s">
        <v>688</v>
      </c>
      <c r="F753" s="3" t="s">
        <v>3636</v>
      </c>
      <c r="G753" t="s">
        <v>2076</v>
      </c>
      <c r="H753">
        <v>209</v>
      </c>
      <c r="I753" t="s">
        <v>726</v>
      </c>
      <c r="J753" t="s">
        <v>616</v>
      </c>
      <c r="K753">
        <v>99</v>
      </c>
      <c r="L753" t="s">
        <v>727</v>
      </c>
      <c r="M753" s="3" t="s">
        <v>3407</v>
      </c>
      <c r="N753" t="s">
        <v>3632</v>
      </c>
      <c r="O753" t="s">
        <v>3633</v>
      </c>
      <c r="P753">
        <v>0</v>
      </c>
      <c r="Q753">
        <v>0</v>
      </c>
      <c r="R753">
        <v>0</v>
      </c>
      <c r="S753">
        <v>0</v>
      </c>
      <c r="T753">
        <v>0</v>
      </c>
      <c r="U753">
        <v>0</v>
      </c>
      <c r="V753">
        <v>0</v>
      </c>
      <c r="W753">
        <v>0</v>
      </c>
      <c r="X753">
        <v>0</v>
      </c>
    </row>
    <row r="754" spans="1:24" x14ac:dyDescent="0.3">
      <c r="A754" s="163"/>
      <c r="B754" s="3" t="s">
        <v>3415</v>
      </c>
      <c r="C754" t="s">
        <v>3416</v>
      </c>
      <c r="D754">
        <v>61</v>
      </c>
      <c r="E754" t="s">
        <v>688</v>
      </c>
      <c r="F754" s="3" t="s">
        <v>3637</v>
      </c>
      <c r="G754" t="s">
        <v>3638</v>
      </c>
      <c r="H754">
        <v>354</v>
      </c>
      <c r="I754" t="s">
        <v>615</v>
      </c>
      <c r="J754" t="s">
        <v>616</v>
      </c>
      <c r="K754">
        <v>54</v>
      </c>
      <c r="L754" t="s">
        <v>617</v>
      </c>
      <c r="M754" s="3" t="s">
        <v>3407</v>
      </c>
      <c r="N754" t="s">
        <v>3632</v>
      </c>
      <c r="O754" t="s">
        <v>3633</v>
      </c>
      <c r="P754">
        <v>0</v>
      </c>
      <c r="Q754">
        <v>0</v>
      </c>
      <c r="R754">
        <v>0</v>
      </c>
      <c r="S754">
        <v>0</v>
      </c>
      <c r="T754">
        <v>0</v>
      </c>
      <c r="U754">
        <v>0</v>
      </c>
      <c r="V754">
        <v>20</v>
      </c>
      <c r="W754">
        <v>0</v>
      </c>
      <c r="X754">
        <v>0</v>
      </c>
    </row>
    <row r="755" spans="1:24" x14ac:dyDescent="0.3">
      <c r="A755" s="163"/>
      <c r="B755" s="3" t="s">
        <v>3639</v>
      </c>
      <c r="C755" t="s">
        <v>3640</v>
      </c>
      <c r="D755">
        <v>72</v>
      </c>
      <c r="E755" t="s">
        <v>633</v>
      </c>
      <c r="F755" s="3" t="s">
        <v>3641</v>
      </c>
      <c r="G755" t="s">
        <v>3642</v>
      </c>
      <c r="H755">
        <v>500</v>
      </c>
      <c r="I755" t="s">
        <v>210</v>
      </c>
      <c r="J755" t="s">
        <v>616</v>
      </c>
      <c r="K755">
        <v>47</v>
      </c>
      <c r="L755" t="s">
        <v>630</v>
      </c>
      <c r="M755" s="3" t="s">
        <v>3407</v>
      </c>
      <c r="N755" t="s">
        <v>3643</v>
      </c>
      <c r="O755" t="s">
        <v>3644</v>
      </c>
      <c r="P755">
        <v>37</v>
      </c>
      <c r="Q755">
        <v>0</v>
      </c>
      <c r="R755">
        <v>0</v>
      </c>
      <c r="S755">
        <v>0</v>
      </c>
      <c r="T755">
        <v>0</v>
      </c>
      <c r="U755">
        <v>0</v>
      </c>
      <c r="V755">
        <v>0</v>
      </c>
      <c r="W755">
        <v>0</v>
      </c>
      <c r="X755">
        <v>0</v>
      </c>
    </row>
    <row r="756" spans="1:24" x14ac:dyDescent="0.3">
      <c r="A756" s="163"/>
      <c r="B756" s="3" t="s">
        <v>3645</v>
      </c>
      <c r="C756" t="s">
        <v>3646</v>
      </c>
      <c r="D756">
        <v>21</v>
      </c>
      <c r="E756" t="s">
        <v>612</v>
      </c>
      <c r="F756" s="3" t="s">
        <v>3647</v>
      </c>
      <c r="G756" t="s">
        <v>3646</v>
      </c>
      <c r="H756">
        <v>500</v>
      </c>
      <c r="I756" t="s">
        <v>210</v>
      </c>
      <c r="J756" t="s">
        <v>616</v>
      </c>
      <c r="K756">
        <v>45</v>
      </c>
      <c r="L756" t="s">
        <v>685</v>
      </c>
      <c r="M756" s="3" t="s">
        <v>3407</v>
      </c>
      <c r="N756" t="s">
        <v>3648</v>
      </c>
      <c r="O756" t="s">
        <v>3649</v>
      </c>
      <c r="P756">
        <v>83</v>
      </c>
      <c r="Q756">
        <v>0</v>
      </c>
      <c r="R756">
        <v>0</v>
      </c>
      <c r="S756">
        <v>1</v>
      </c>
      <c r="T756">
        <v>0</v>
      </c>
      <c r="U756">
        <v>0</v>
      </c>
      <c r="V756">
        <v>0</v>
      </c>
      <c r="W756">
        <v>0</v>
      </c>
      <c r="X756">
        <v>0</v>
      </c>
    </row>
    <row r="757" spans="1:24" x14ac:dyDescent="0.3">
      <c r="A757" s="163"/>
      <c r="B757" s="3" t="s">
        <v>3650</v>
      </c>
      <c r="C757" t="s">
        <v>3651</v>
      </c>
      <c r="D757">
        <v>21</v>
      </c>
      <c r="E757" t="s">
        <v>612</v>
      </c>
      <c r="F757" s="3" t="s">
        <v>3652</v>
      </c>
      <c r="G757" t="s">
        <v>3653</v>
      </c>
      <c r="H757">
        <v>500</v>
      </c>
      <c r="I757" t="s">
        <v>210</v>
      </c>
      <c r="J757" t="s">
        <v>616</v>
      </c>
      <c r="K757">
        <v>41</v>
      </c>
      <c r="L757" t="s">
        <v>660</v>
      </c>
      <c r="M757" s="3" t="s">
        <v>3407</v>
      </c>
      <c r="N757" t="s">
        <v>3654</v>
      </c>
      <c r="O757" t="s">
        <v>3655</v>
      </c>
      <c r="P757">
        <v>70</v>
      </c>
      <c r="Q757">
        <v>0</v>
      </c>
      <c r="R757">
        <v>0</v>
      </c>
      <c r="S757">
        <v>0</v>
      </c>
      <c r="T757">
        <v>0</v>
      </c>
      <c r="U757">
        <v>0</v>
      </c>
      <c r="V757">
        <v>0</v>
      </c>
      <c r="W757">
        <v>0</v>
      </c>
      <c r="X757">
        <v>0</v>
      </c>
    </row>
    <row r="758" spans="1:24" x14ac:dyDescent="0.3">
      <c r="A758" s="163"/>
      <c r="B758" s="3" t="s">
        <v>3656</v>
      </c>
      <c r="C758" t="s">
        <v>3657</v>
      </c>
      <c r="D758">
        <v>21</v>
      </c>
      <c r="E758" t="s">
        <v>612</v>
      </c>
      <c r="F758" s="3" t="s">
        <v>3658</v>
      </c>
      <c r="G758" t="s">
        <v>3659</v>
      </c>
      <c r="H758">
        <v>500</v>
      </c>
      <c r="I758" t="s">
        <v>210</v>
      </c>
      <c r="J758" t="s">
        <v>629</v>
      </c>
      <c r="K758">
        <v>41</v>
      </c>
      <c r="L758" t="s">
        <v>660</v>
      </c>
      <c r="M758" s="3" t="s">
        <v>3407</v>
      </c>
      <c r="N758" t="s">
        <v>3660</v>
      </c>
      <c r="O758" t="s">
        <v>3661</v>
      </c>
      <c r="P758">
        <v>82</v>
      </c>
      <c r="Q758">
        <v>0</v>
      </c>
      <c r="R758">
        <v>6</v>
      </c>
      <c r="S758">
        <v>4</v>
      </c>
      <c r="T758">
        <v>0</v>
      </c>
      <c r="U758">
        <v>0</v>
      </c>
      <c r="V758">
        <v>0</v>
      </c>
      <c r="W758">
        <v>0</v>
      </c>
      <c r="X758">
        <v>0</v>
      </c>
    </row>
    <row r="759" spans="1:24" x14ac:dyDescent="0.3">
      <c r="A759" s="163"/>
      <c r="B759" s="3" t="s">
        <v>3662</v>
      </c>
      <c r="C759" t="s">
        <v>3663</v>
      </c>
      <c r="D759">
        <v>21</v>
      </c>
      <c r="E759" t="s">
        <v>612</v>
      </c>
      <c r="F759" s="3" t="s">
        <v>3664</v>
      </c>
      <c r="G759" t="s">
        <v>3665</v>
      </c>
      <c r="H759">
        <v>500</v>
      </c>
      <c r="I759" t="s">
        <v>210</v>
      </c>
      <c r="J759" t="s">
        <v>616</v>
      </c>
      <c r="K759">
        <v>45</v>
      </c>
      <c r="L759" t="s">
        <v>685</v>
      </c>
      <c r="M759" s="3" t="s">
        <v>3407</v>
      </c>
      <c r="N759" t="s">
        <v>3666</v>
      </c>
      <c r="O759" t="s">
        <v>3667</v>
      </c>
      <c r="P759">
        <v>92</v>
      </c>
      <c r="Q759">
        <v>0</v>
      </c>
      <c r="R759">
        <v>0</v>
      </c>
      <c r="S759">
        <v>0</v>
      </c>
      <c r="T759">
        <v>0</v>
      </c>
      <c r="U759">
        <v>0</v>
      </c>
      <c r="V759">
        <v>0</v>
      </c>
      <c r="W759">
        <v>0</v>
      </c>
      <c r="X759">
        <v>0</v>
      </c>
    </row>
    <row r="760" spans="1:24" x14ac:dyDescent="0.3">
      <c r="B760" s="3" t="s">
        <v>3423</v>
      </c>
      <c r="C760" t="s">
        <v>3424</v>
      </c>
      <c r="D760">
        <v>47</v>
      </c>
      <c r="E760" t="s">
        <v>678</v>
      </c>
      <c r="F760" s="3" t="s">
        <v>3668</v>
      </c>
      <c r="G760" t="s">
        <v>3669</v>
      </c>
      <c r="H760">
        <v>202</v>
      </c>
      <c r="I760" t="s">
        <v>650</v>
      </c>
      <c r="J760" t="s">
        <v>616</v>
      </c>
      <c r="K760">
        <v>1</v>
      </c>
      <c r="L760" t="s">
        <v>651</v>
      </c>
      <c r="M760" s="3" t="s">
        <v>3407</v>
      </c>
      <c r="N760" t="s">
        <v>3666</v>
      </c>
      <c r="O760" t="s">
        <v>3667</v>
      </c>
      <c r="P760">
        <v>0</v>
      </c>
      <c r="Q760">
        <v>0</v>
      </c>
      <c r="R760">
        <v>0</v>
      </c>
      <c r="S760">
        <v>0</v>
      </c>
      <c r="T760">
        <v>0</v>
      </c>
      <c r="U760">
        <v>0</v>
      </c>
      <c r="V760">
        <v>0</v>
      </c>
      <c r="W760">
        <v>0</v>
      </c>
      <c r="X760">
        <v>0</v>
      </c>
    </row>
    <row r="761" spans="1:24" x14ac:dyDescent="0.3">
      <c r="A761" s="163"/>
      <c r="B761" s="3" t="s">
        <v>3670</v>
      </c>
      <c r="C761" t="s">
        <v>3671</v>
      </c>
      <c r="D761">
        <v>95</v>
      </c>
      <c r="E761" t="s">
        <v>626</v>
      </c>
      <c r="F761" s="3" t="s">
        <v>3672</v>
      </c>
      <c r="G761" t="s">
        <v>3673</v>
      </c>
      <c r="H761">
        <v>500</v>
      </c>
      <c r="I761" t="s">
        <v>210</v>
      </c>
      <c r="J761" t="s">
        <v>616</v>
      </c>
      <c r="K761">
        <v>47</v>
      </c>
      <c r="L761" t="s">
        <v>630</v>
      </c>
      <c r="M761" s="3" t="s">
        <v>3407</v>
      </c>
      <c r="N761" t="s">
        <v>3674</v>
      </c>
      <c r="O761" t="s">
        <v>3675</v>
      </c>
      <c r="P761">
        <v>50</v>
      </c>
      <c r="Q761">
        <v>0</v>
      </c>
      <c r="R761">
        <v>0</v>
      </c>
      <c r="S761">
        <v>0</v>
      </c>
      <c r="T761">
        <v>0</v>
      </c>
      <c r="U761">
        <v>0</v>
      </c>
      <c r="V761">
        <v>0</v>
      </c>
      <c r="W761">
        <v>0</v>
      </c>
      <c r="X761">
        <v>0</v>
      </c>
    </row>
    <row r="762" spans="1:24" x14ac:dyDescent="0.3">
      <c r="A762" s="163"/>
      <c r="B762" s="3" t="s">
        <v>3676</v>
      </c>
      <c r="C762" t="s">
        <v>3677</v>
      </c>
      <c r="D762">
        <v>60</v>
      </c>
      <c r="E762" t="s">
        <v>641</v>
      </c>
      <c r="F762" s="3" t="s">
        <v>3678</v>
      </c>
      <c r="G762" t="s">
        <v>3679</v>
      </c>
      <c r="H762">
        <v>202</v>
      </c>
      <c r="I762" t="s">
        <v>650</v>
      </c>
      <c r="J762" t="s">
        <v>616</v>
      </c>
      <c r="K762">
        <v>1</v>
      </c>
      <c r="L762" t="s">
        <v>651</v>
      </c>
      <c r="M762" s="3" t="s">
        <v>3407</v>
      </c>
      <c r="N762" t="s">
        <v>3674</v>
      </c>
      <c r="O762" t="s">
        <v>3675</v>
      </c>
      <c r="P762">
        <v>0</v>
      </c>
      <c r="Q762">
        <v>0</v>
      </c>
      <c r="R762">
        <v>0</v>
      </c>
      <c r="S762">
        <v>0</v>
      </c>
      <c r="T762">
        <v>0</v>
      </c>
      <c r="U762">
        <v>0</v>
      </c>
      <c r="V762">
        <v>0</v>
      </c>
      <c r="W762">
        <v>0</v>
      </c>
      <c r="X762">
        <v>0</v>
      </c>
    </row>
    <row r="763" spans="1:24" x14ac:dyDescent="0.3">
      <c r="B763" s="3" t="s">
        <v>3680</v>
      </c>
      <c r="C763" t="s">
        <v>3681</v>
      </c>
      <c r="D763">
        <v>13</v>
      </c>
      <c r="E763" t="s">
        <v>699</v>
      </c>
      <c r="F763" s="3" t="s">
        <v>3682</v>
      </c>
      <c r="G763" t="s">
        <v>3683</v>
      </c>
      <c r="H763">
        <v>500</v>
      </c>
      <c r="I763" t="s">
        <v>210</v>
      </c>
      <c r="J763" t="s">
        <v>629</v>
      </c>
      <c r="K763">
        <v>40</v>
      </c>
      <c r="L763" t="s">
        <v>623</v>
      </c>
      <c r="M763" s="3" t="s">
        <v>3407</v>
      </c>
      <c r="N763" t="s">
        <v>3674</v>
      </c>
      <c r="O763" t="s">
        <v>3675</v>
      </c>
      <c r="P763">
        <v>78</v>
      </c>
      <c r="Q763">
        <v>0</v>
      </c>
      <c r="R763">
        <v>0</v>
      </c>
      <c r="S763">
        <v>0</v>
      </c>
      <c r="T763">
        <v>0</v>
      </c>
      <c r="U763">
        <v>0</v>
      </c>
      <c r="V763">
        <v>0</v>
      </c>
      <c r="W763">
        <v>0</v>
      </c>
      <c r="X763">
        <v>0</v>
      </c>
    </row>
    <row r="764" spans="1:24" x14ac:dyDescent="0.3">
      <c r="A764" s="163"/>
      <c r="B764" s="3" t="s">
        <v>3684</v>
      </c>
      <c r="C764" t="s">
        <v>3685</v>
      </c>
      <c r="D764">
        <v>21</v>
      </c>
      <c r="E764" t="s">
        <v>612</v>
      </c>
      <c r="F764" s="3" t="s">
        <v>3686</v>
      </c>
      <c r="G764" t="s">
        <v>3687</v>
      </c>
      <c r="H764">
        <v>500</v>
      </c>
      <c r="I764" t="s">
        <v>210</v>
      </c>
      <c r="J764" t="s">
        <v>616</v>
      </c>
      <c r="K764">
        <v>41</v>
      </c>
      <c r="L764" t="s">
        <v>660</v>
      </c>
      <c r="M764" s="3" t="s">
        <v>3407</v>
      </c>
      <c r="N764" t="s">
        <v>3688</v>
      </c>
      <c r="O764" t="s">
        <v>3689</v>
      </c>
      <c r="P764">
        <v>49</v>
      </c>
      <c r="Q764">
        <v>0</v>
      </c>
      <c r="R764">
        <v>0</v>
      </c>
      <c r="S764">
        <v>1</v>
      </c>
      <c r="T764">
        <v>0</v>
      </c>
      <c r="U764">
        <v>0</v>
      </c>
      <c r="V764">
        <v>0</v>
      </c>
      <c r="W764">
        <v>0</v>
      </c>
      <c r="X764">
        <v>0</v>
      </c>
    </row>
    <row r="765" spans="1:24" x14ac:dyDescent="0.3">
      <c r="B765" s="3" t="s">
        <v>3690</v>
      </c>
      <c r="C765" t="s">
        <v>3691</v>
      </c>
      <c r="D765">
        <v>17</v>
      </c>
      <c r="E765" t="s">
        <v>712</v>
      </c>
      <c r="F765" s="3" t="s">
        <v>3692</v>
      </c>
      <c r="G765" t="s">
        <v>3693</v>
      </c>
      <c r="H765">
        <v>202</v>
      </c>
      <c r="I765" t="s">
        <v>650</v>
      </c>
      <c r="J765" t="s">
        <v>616</v>
      </c>
      <c r="K765">
        <v>8</v>
      </c>
      <c r="L765" t="s">
        <v>786</v>
      </c>
      <c r="M765" s="3" t="s">
        <v>3407</v>
      </c>
      <c r="N765" t="s">
        <v>3694</v>
      </c>
      <c r="O765" t="s">
        <v>3695</v>
      </c>
      <c r="P765">
        <v>0</v>
      </c>
      <c r="Q765">
        <v>0</v>
      </c>
      <c r="R765">
        <v>0</v>
      </c>
      <c r="S765">
        <v>0</v>
      </c>
      <c r="T765">
        <v>0</v>
      </c>
      <c r="U765">
        <v>0</v>
      </c>
      <c r="V765">
        <v>0</v>
      </c>
      <c r="W765">
        <v>0</v>
      </c>
      <c r="X765">
        <v>0</v>
      </c>
    </row>
    <row r="766" spans="1:24" x14ac:dyDescent="0.3">
      <c r="A766" s="163"/>
      <c r="B766" s="3" t="s">
        <v>3696</v>
      </c>
      <c r="C766" t="s">
        <v>3697</v>
      </c>
      <c r="D766">
        <v>21</v>
      </c>
      <c r="E766" t="s">
        <v>612</v>
      </c>
      <c r="F766" s="3" t="s">
        <v>3698</v>
      </c>
      <c r="G766" t="s">
        <v>3699</v>
      </c>
      <c r="H766">
        <v>500</v>
      </c>
      <c r="I766" t="s">
        <v>210</v>
      </c>
      <c r="J766" t="s">
        <v>616</v>
      </c>
      <c r="K766">
        <v>41</v>
      </c>
      <c r="L766" t="s">
        <v>660</v>
      </c>
      <c r="M766" s="3" t="s">
        <v>3407</v>
      </c>
      <c r="N766" t="s">
        <v>3700</v>
      </c>
      <c r="O766" t="s">
        <v>3701</v>
      </c>
      <c r="P766">
        <v>80</v>
      </c>
      <c r="Q766">
        <v>0</v>
      </c>
      <c r="R766">
        <v>0</v>
      </c>
      <c r="S766">
        <v>0</v>
      </c>
      <c r="T766">
        <v>0</v>
      </c>
      <c r="U766">
        <v>0</v>
      </c>
      <c r="V766">
        <v>0</v>
      </c>
      <c r="W766">
        <v>0</v>
      </c>
      <c r="X766">
        <v>0</v>
      </c>
    </row>
    <row r="767" spans="1:24" x14ac:dyDescent="0.3">
      <c r="A767" s="165"/>
      <c r="B767" s="3" t="s">
        <v>1497</v>
      </c>
      <c r="C767" t="s">
        <v>1498</v>
      </c>
      <c r="D767">
        <v>95</v>
      </c>
      <c r="E767" t="s">
        <v>626</v>
      </c>
      <c r="F767" s="3" t="s">
        <v>3702</v>
      </c>
      <c r="G767" t="s">
        <v>3703</v>
      </c>
      <c r="H767">
        <v>500</v>
      </c>
      <c r="I767" t="s">
        <v>210</v>
      </c>
      <c r="J767" t="s">
        <v>616</v>
      </c>
      <c r="K767">
        <v>47</v>
      </c>
      <c r="L767" t="s">
        <v>630</v>
      </c>
      <c r="M767" s="3" t="s">
        <v>3407</v>
      </c>
      <c r="N767" t="s">
        <v>3704</v>
      </c>
      <c r="O767" t="s">
        <v>3705</v>
      </c>
      <c r="P767">
        <v>60</v>
      </c>
      <c r="Q767">
        <v>0</v>
      </c>
      <c r="R767">
        <v>0</v>
      </c>
      <c r="S767">
        <v>0</v>
      </c>
      <c r="T767">
        <v>0</v>
      </c>
      <c r="U767">
        <v>0</v>
      </c>
      <c r="V767">
        <v>0</v>
      </c>
      <c r="W767">
        <v>0</v>
      </c>
      <c r="X767">
        <v>0</v>
      </c>
    </row>
    <row r="768" spans="1:24" x14ac:dyDescent="0.3">
      <c r="A768" s="163"/>
      <c r="B768" s="3" t="s">
        <v>3415</v>
      </c>
      <c r="C768" t="s">
        <v>3416</v>
      </c>
      <c r="D768">
        <v>61</v>
      </c>
      <c r="E768" t="s">
        <v>688</v>
      </c>
      <c r="F768" s="3" t="s">
        <v>3706</v>
      </c>
      <c r="G768" t="s">
        <v>3707</v>
      </c>
      <c r="H768">
        <v>354</v>
      </c>
      <c r="I768" t="s">
        <v>615</v>
      </c>
      <c r="J768" t="s">
        <v>616</v>
      </c>
      <c r="K768">
        <v>54</v>
      </c>
      <c r="L768" t="s">
        <v>617</v>
      </c>
      <c r="M768" s="3" t="s">
        <v>3407</v>
      </c>
      <c r="N768" t="s">
        <v>3704</v>
      </c>
      <c r="O768" t="s">
        <v>3705</v>
      </c>
      <c r="P768">
        <v>0</v>
      </c>
      <c r="Q768">
        <v>0</v>
      </c>
      <c r="R768">
        <v>0</v>
      </c>
      <c r="S768">
        <v>0</v>
      </c>
      <c r="T768">
        <v>0</v>
      </c>
      <c r="U768">
        <v>0</v>
      </c>
      <c r="V768">
        <v>54</v>
      </c>
      <c r="W768">
        <v>0</v>
      </c>
      <c r="X768">
        <v>0</v>
      </c>
    </row>
    <row r="769" spans="1:24" x14ac:dyDescent="0.3">
      <c r="A769" s="163"/>
      <c r="B769" s="3" t="s">
        <v>3708</v>
      </c>
      <c r="C769" t="s">
        <v>3709</v>
      </c>
      <c r="D769">
        <v>60</v>
      </c>
      <c r="E769" t="s">
        <v>641</v>
      </c>
      <c r="F769" s="3" t="s">
        <v>3710</v>
      </c>
      <c r="G769" t="s">
        <v>3711</v>
      </c>
      <c r="H769">
        <v>354</v>
      </c>
      <c r="I769" t="s">
        <v>615</v>
      </c>
      <c r="J769" t="s">
        <v>616</v>
      </c>
      <c r="K769">
        <v>54</v>
      </c>
      <c r="L769" t="s">
        <v>617</v>
      </c>
      <c r="M769" s="3" t="s">
        <v>3407</v>
      </c>
      <c r="N769" t="s">
        <v>3712</v>
      </c>
      <c r="O769" t="s">
        <v>3713</v>
      </c>
      <c r="P769">
        <v>0</v>
      </c>
      <c r="Q769">
        <v>0</v>
      </c>
      <c r="R769">
        <v>0</v>
      </c>
      <c r="S769">
        <v>0</v>
      </c>
      <c r="T769">
        <v>0</v>
      </c>
      <c r="U769">
        <v>0</v>
      </c>
      <c r="V769">
        <v>26</v>
      </c>
      <c r="W769">
        <v>0</v>
      </c>
      <c r="X769">
        <v>0</v>
      </c>
    </row>
    <row r="770" spans="1:24" x14ac:dyDescent="0.3">
      <c r="B770" s="3" t="s">
        <v>3714</v>
      </c>
      <c r="C770" t="s">
        <v>3715</v>
      </c>
      <c r="D770">
        <v>17</v>
      </c>
      <c r="E770" t="s">
        <v>712</v>
      </c>
      <c r="F770" s="3" t="s">
        <v>3716</v>
      </c>
      <c r="G770" t="s">
        <v>3717</v>
      </c>
      <c r="H770">
        <v>202</v>
      </c>
      <c r="I770" t="s">
        <v>650</v>
      </c>
      <c r="J770" t="s">
        <v>616</v>
      </c>
      <c r="K770">
        <v>52</v>
      </c>
      <c r="L770" t="s">
        <v>2686</v>
      </c>
      <c r="M770" s="3" t="s">
        <v>3407</v>
      </c>
      <c r="N770" t="s">
        <v>3712</v>
      </c>
      <c r="O770" t="s">
        <v>3713</v>
      </c>
      <c r="P770">
        <v>0</v>
      </c>
      <c r="Q770">
        <v>0</v>
      </c>
      <c r="R770">
        <v>0</v>
      </c>
      <c r="S770">
        <v>0</v>
      </c>
      <c r="T770">
        <v>0</v>
      </c>
      <c r="U770">
        <v>0</v>
      </c>
      <c r="V770">
        <v>0</v>
      </c>
      <c r="W770">
        <v>0</v>
      </c>
      <c r="X770">
        <v>0</v>
      </c>
    </row>
    <row r="771" spans="1:24" x14ac:dyDescent="0.3">
      <c r="B771" s="3" t="s">
        <v>3718</v>
      </c>
      <c r="C771" t="s">
        <v>3719</v>
      </c>
      <c r="D771">
        <v>17</v>
      </c>
      <c r="E771" t="s">
        <v>712</v>
      </c>
      <c r="F771" s="3" t="s">
        <v>3720</v>
      </c>
      <c r="G771" t="s">
        <v>3721</v>
      </c>
      <c r="H771">
        <v>500</v>
      </c>
      <c r="I771" t="s">
        <v>210</v>
      </c>
      <c r="J771" t="s">
        <v>616</v>
      </c>
      <c r="K771">
        <v>45</v>
      </c>
      <c r="L771" t="s">
        <v>685</v>
      </c>
      <c r="M771" s="3" t="s">
        <v>3407</v>
      </c>
      <c r="N771" t="s">
        <v>3722</v>
      </c>
      <c r="O771" t="s">
        <v>3723</v>
      </c>
      <c r="P771">
        <v>78</v>
      </c>
      <c r="Q771">
        <v>0</v>
      </c>
      <c r="R771">
        <v>0</v>
      </c>
      <c r="S771">
        <v>0</v>
      </c>
      <c r="T771">
        <v>0</v>
      </c>
      <c r="U771">
        <v>0</v>
      </c>
      <c r="V771">
        <v>0</v>
      </c>
      <c r="W771">
        <v>0</v>
      </c>
      <c r="X771">
        <v>0</v>
      </c>
    </row>
    <row r="772" spans="1:24" x14ac:dyDescent="0.3">
      <c r="A772" s="163"/>
      <c r="B772" s="3" t="s">
        <v>137</v>
      </c>
      <c r="C772" t="s">
        <v>138</v>
      </c>
      <c r="D772">
        <v>60</v>
      </c>
      <c r="E772" t="s">
        <v>641</v>
      </c>
      <c r="F772" s="3" t="s">
        <v>135</v>
      </c>
      <c r="G772" t="s">
        <v>136</v>
      </c>
      <c r="H772">
        <v>500</v>
      </c>
      <c r="I772" t="s">
        <v>210</v>
      </c>
      <c r="J772" t="s">
        <v>616</v>
      </c>
      <c r="K772">
        <v>41</v>
      </c>
      <c r="L772" t="s">
        <v>660</v>
      </c>
      <c r="M772" s="3" t="s">
        <v>3407</v>
      </c>
      <c r="N772" t="s">
        <v>3724</v>
      </c>
      <c r="O772" t="s">
        <v>437</v>
      </c>
      <c r="P772">
        <v>90</v>
      </c>
      <c r="Q772">
        <v>0</v>
      </c>
      <c r="R772">
        <v>0</v>
      </c>
      <c r="S772">
        <v>1</v>
      </c>
      <c r="T772">
        <v>0</v>
      </c>
      <c r="U772">
        <v>0</v>
      </c>
      <c r="V772">
        <v>0</v>
      </c>
      <c r="W772">
        <v>0</v>
      </c>
      <c r="X772">
        <v>0</v>
      </c>
    </row>
    <row r="773" spans="1:24" x14ac:dyDescent="0.3">
      <c r="A773" s="163"/>
      <c r="B773" s="3" t="s">
        <v>129</v>
      </c>
      <c r="C773" t="s">
        <v>130</v>
      </c>
      <c r="D773">
        <v>14</v>
      </c>
      <c r="E773" t="s">
        <v>967</v>
      </c>
      <c r="F773" s="3" t="s">
        <v>3725</v>
      </c>
      <c r="G773" t="s">
        <v>3726</v>
      </c>
      <c r="H773">
        <v>500</v>
      </c>
      <c r="I773" t="s">
        <v>210</v>
      </c>
      <c r="J773" t="s">
        <v>629</v>
      </c>
      <c r="K773">
        <v>40</v>
      </c>
      <c r="L773" t="s">
        <v>623</v>
      </c>
      <c r="M773" s="3" t="s">
        <v>3407</v>
      </c>
      <c r="N773" t="s">
        <v>3724</v>
      </c>
      <c r="O773" t="s">
        <v>437</v>
      </c>
      <c r="P773">
        <v>103</v>
      </c>
      <c r="Q773">
        <v>0</v>
      </c>
      <c r="R773">
        <v>0</v>
      </c>
      <c r="S773">
        <v>0</v>
      </c>
      <c r="T773">
        <v>0</v>
      </c>
      <c r="U773">
        <v>0</v>
      </c>
      <c r="V773">
        <v>0</v>
      </c>
      <c r="W773">
        <v>0</v>
      </c>
      <c r="X773">
        <v>0</v>
      </c>
    </row>
    <row r="774" spans="1:24" x14ac:dyDescent="0.3">
      <c r="B774" s="3" t="s">
        <v>3727</v>
      </c>
      <c r="C774" t="s">
        <v>3728</v>
      </c>
      <c r="D774">
        <v>60</v>
      </c>
      <c r="E774" t="s">
        <v>641</v>
      </c>
      <c r="F774" s="3" t="s">
        <v>3729</v>
      </c>
      <c r="G774" t="s">
        <v>3730</v>
      </c>
      <c r="H774">
        <v>207</v>
      </c>
      <c r="I774" t="s">
        <v>706</v>
      </c>
      <c r="J774" t="s">
        <v>616</v>
      </c>
      <c r="K774">
        <v>9</v>
      </c>
      <c r="L774" t="s">
        <v>707</v>
      </c>
      <c r="M774" s="3" t="s">
        <v>3407</v>
      </c>
      <c r="N774" t="s">
        <v>3724</v>
      </c>
      <c r="O774" t="s">
        <v>437</v>
      </c>
      <c r="P774">
        <v>0</v>
      </c>
      <c r="Q774">
        <v>15</v>
      </c>
      <c r="R774">
        <v>0</v>
      </c>
      <c r="S774">
        <v>0</v>
      </c>
      <c r="T774">
        <v>0</v>
      </c>
      <c r="U774">
        <v>0</v>
      </c>
      <c r="V774">
        <v>0</v>
      </c>
      <c r="W774">
        <v>0</v>
      </c>
      <c r="X774">
        <v>0</v>
      </c>
    </row>
    <row r="775" spans="1:24" x14ac:dyDescent="0.3">
      <c r="B775" s="3" t="s">
        <v>3727</v>
      </c>
      <c r="C775" t="s">
        <v>3728</v>
      </c>
      <c r="D775">
        <v>60</v>
      </c>
      <c r="E775" t="s">
        <v>641</v>
      </c>
      <c r="F775" s="3" t="s">
        <v>3731</v>
      </c>
      <c r="G775" t="s">
        <v>3732</v>
      </c>
      <c r="H775">
        <v>209</v>
      </c>
      <c r="I775" t="s">
        <v>726</v>
      </c>
      <c r="J775" t="s">
        <v>616</v>
      </c>
      <c r="K775">
        <v>99</v>
      </c>
      <c r="L775" t="s">
        <v>727</v>
      </c>
      <c r="M775" s="3" t="s">
        <v>3407</v>
      </c>
      <c r="N775" t="s">
        <v>3724</v>
      </c>
      <c r="O775" t="s">
        <v>437</v>
      </c>
      <c r="P775">
        <v>0</v>
      </c>
      <c r="Q775">
        <v>0</v>
      </c>
      <c r="R775">
        <v>0</v>
      </c>
      <c r="S775">
        <v>0</v>
      </c>
      <c r="T775">
        <v>0</v>
      </c>
      <c r="U775">
        <v>0</v>
      </c>
      <c r="V775">
        <v>0</v>
      </c>
      <c r="W775">
        <v>0</v>
      </c>
      <c r="X775">
        <v>0</v>
      </c>
    </row>
    <row r="776" spans="1:24" x14ac:dyDescent="0.3">
      <c r="B776" s="3" t="s">
        <v>3727</v>
      </c>
      <c r="C776" t="s">
        <v>3728</v>
      </c>
      <c r="D776">
        <v>60</v>
      </c>
      <c r="E776" t="s">
        <v>641</v>
      </c>
      <c r="F776" s="3" t="s">
        <v>3733</v>
      </c>
      <c r="G776" t="s">
        <v>3734</v>
      </c>
      <c r="H776">
        <v>354</v>
      </c>
      <c r="I776" t="s">
        <v>615</v>
      </c>
      <c r="J776" t="s">
        <v>616</v>
      </c>
      <c r="K776">
        <v>54</v>
      </c>
      <c r="L776" t="s">
        <v>617</v>
      </c>
      <c r="M776" s="3" t="s">
        <v>3407</v>
      </c>
      <c r="N776" t="s">
        <v>3724</v>
      </c>
      <c r="O776" t="s">
        <v>437</v>
      </c>
      <c r="P776">
        <v>0</v>
      </c>
      <c r="Q776">
        <v>0</v>
      </c>
      <c r="R776">
        <v>0</v>
      </c>
      <c r="S776">
        <v>0</v>
      </c>
      <c r="T776">
        <v>0</v>
      </c>
      <c r="U776">
        <v>0</v>
      </c>
      <c r="V776">
        <v>65</v>
      </c>
      <c r="W776">
        <v>10</v>
      </c>
      <c r="X776">
        <v>0</v>
      </c>
    </row>
    <row r="777" spans="1:24" x14ac:dyDescent="0.3">
      <c r="A777" s="163"/>
      <c r="B777" s="3" t="s">
        <v>3735</v>
      </c>
      <c r="C777" t="s">
        <v>3736</v>
      </c>
      <c r="D777">
        <v>75</v>
      </c>
      <c r="E777" t="s">
        <v>2587</v>
      </c>
      <c r="F777" s="3" t="s">
        <v>3737</v>
      </c>
      <c r="G777" t="s">
        <v>3738</v>
      </c>
      <c r="H777">
        <v>500</v>
      </c>
      <c r="I777" t="s">
        <v>210</v>
      </c>
      <c r="J777" t="s">
        <v>616</v>
      </c>
      <c r="K777">
        <v>47</v>
      </c>
      <c r="L777" t="s">
        <v>630</v>
      </c>
      <c r="M777" s="3" t="s">
        <v>3407</v>
      </c>
      <c r="N777" t="s">
        <v>3739</v>
      </c>
      <c r="O777" t="s">
        <v>3740</v>
      </c>
      <c r="P777">
        <v>80</v>
      </c>
      <c r="Q777">
        <v>0</v>
      </c>
      <c r="R777">
        <v>0</v>
      </c>
      <c r="S777">
        <v>8</v>
      </c>
      <c r="T777">
        <v>0</v>
      </c>
      <c r="U777">
        <v>0</v>
      </c>
      <c r="V777">
        <v>0</v>
      </c>
      <c r="W777">
        <v>0</v>
      </c>
      <c r="X777">
        <v>0</v>
      </c>
    </row>
    <row r="778" spans="1:24" x14ac:dyDescent="0.3">
      <c r="A778" s="163"/>
      <c r="B778" s="3" t="s">
        <v>3741</v>
      </c>
      <c r="C778" t="s">
        <v>3742</v>
      </c>
      <c r="D778">
        <v>95</v>
      </c>
      <c r="E778" t="s">
        <v>626</v>
      </c>
      <c r="F778" s="3" t="s">
        <v>3743</v>
      </c>
      <c r="G778" t="s">
        <v>3744</v>
      </c>
      <c r="H778">
        <v>500</v>
      </c>
      <c r="I778" t="s">
        <v>210</v>
      </c>
      <c r="J778" t="s">
        <v>616</v>
      </c>
      <c r="K778">
        <v>47</v>
      </c>
      <c r="L778" t="s">
        <v>630</v>
      </c>
      <c r="M778" s="3" t="s">
        <v>3407</v>
      </c>
      <c r="N778" t="s">
        <v>3739</v>
      </c>
      <c r="O778" t="s">
        <v>3740</v>
      </c>
      <c r="P778">
        <v>66</v>
      </c>
      <c r="Q778">
        <v>0</v>
      </c>
      <c r="R778">
        <v>0</v>
      </c>
      <c r="S778">
        <v>0</v>
      </c>
      <c r="T778">
        <v>0</v>
      </c>
      <c r="U778">
        <v>0</v>
      </c>
      <c r="V778">
        <v>0</v>
      </c>
      <c r="W778">
        <v>0</v>
      </c>
      <c r="X778">
        <v>0</v>
      </c>
    </row>
    <row r="779" spans="1:24" x14ac:dyDescent="0.3">
      <c r="A779" s="163"/>
      <c r="B779" s="3" t="s">
        <v>3745</v>
      </c>
      <c r="C779" t="s">
        <v>3746</v>
      </c>
      <c r="D779">
        <v>60</v>
      </c>
      <c r="E779" t="s">
        <v>641</v>
      </c>
      <c r="F779" s="3" t="s">
        <v>3747</v>
      </c>
      <c r="G779" t="s">
        <v>3748</v>
      </c>
      <c r="H779">
        <v>500</v>
      </c>
      <c r="I779" t="s">
        <v>210</v>
      </c>
      <c r="J779" t="s">
        <v>616</v>
      </c>
      <c r="K779">
        <v>45</v>
      </c>
      <c r="L779" t="s">
        <v>685</v>
      </c>
      <c r="M779" s="3" t="s">
        <v>3407</v>
      </c>
      <c r="N779" t="s">
        <v>3739</v>
      </c>
      <c r="O779" t="s">
        <v>3740</v>
      </c>
      <c r="P779">
        <v>60</v>
      </c>
      <c r="Q779">
        <v>0</v>
      </c>
      <c r="R779">
        <v>0</v>
      </c>
      <c r="S779">
        <v>0</v>
      </c>
      <c r="T779">
        <v>0</v>
      </c>
      <c r="U779">
        <v>0</v>
      </c>
      <c r="V779">
        <v>0</v>
      </c>
      <c r="W779">
        <v>0</v>
      </c>
      <c r="X779">
        <v>0</v>
      </c>
    </row>
    <row r="780" spans="1:24" x14ac:dyDescent="0.3">
      <c r="A780" s="163"/>
      <c r="B780" s="3" t="s">
        <v>3749</v>
      </c>
      <c r="C780" t="s">
        <v>3261</v>
      </c>
      <c r="D780">
        <v>64</v>
      </c>
      <c r="E780" t="s">
        <v>3163</v>
      </c>
      <c r="F780" s="3" t="s">
        <v>3750</v>
      </c>
      <c r="G780" t="s">
        <v>3751</v>
      </c>
      <c r="H780">
        <v>202</v>
      </c>
      <c r="I780" t="s">
        <v>650</v>
      </c>
      <c r="J780" t="s">
        <v>616</v>
      </c>
      <c r="K780">
        <v>1</v>
      </c>
      <c r="L780" t="s">
        <v>651</v>
      </c>
      <c r="M780" s="3" t="s">
        <v>3407</v>
      </c>
      <c r="N780" t="s">
        <v>3739</v>
      </c>
      <c r="O780" t="s">
        <v>3740</v>
      </c>
      <c r="P780">
        <v>0</v>
      </c>
      <c r="Q780">
        <v>0</v>
      </c>
      <c r="R780">
        <v>0</v>
      </c>
      <c r="S780">
        <v>0</v>
      </c>
      <c r="T780">
        <v>0</v>
      </c>
      <c r="U780">
        <v>0</v>
      </c>
      <c r="V780">
        <v>0</v>
      </c>
      <c r="W780">
        <v>0</v>
      </c>
      <c r="X780">
        <v>0</v>
      </c>
    </row>
    <row r="781" spans="1:24" x14ac:dyDescent="0.3">
      <c r="A781" s="163"/>
      <c r="B781" s="3" t="s">
        <v>3752</v>
      </c>
      <c r="C781" t="s">
        <v>3753</v>
      </c>
      <c r="D781">
        <v>73</v>
      </c>
      <c r="E781" t="s">
        <v>1099</v>
      </c>
      <c r="F781" s="3" t="s">
        <v>3754</v>
      </c>
      <c r="G781" t="s">
        <v>3755</v>
      </c>
      <c r="H781">
        <v>500</v>
      </c>
      <c r="I781" t="s">
        <v>210</v>
      </c>
      <c r="J781" t="s">
        <v>616</v>
      </c>
      <c r="K781">
        <v>47</v>
      </c>
      <c r="L781" t="s">
        <v>630</v>
      </c>
      <c r="M781" s="3" t="s">
        <v>3407</v>
      </c>
      <c r="N781" t="s">
        <v>3739</v>
      </c>
      <c r="O781" t="s">
        <v>3740</v>
      </c>
      <c r="P781">
        <v>60</v>
      </c>
      <c r="Q781">
        <v>0</v>
      </c>
      <c r="R781">
        <v>0</v>
      </c>
      <c r="S781">
        <v>0</v>
      </c>
      <c r="T781">
        <v>0</v>
      </c>
      <c r="U781">
        <v>0</v>
      </c>
      <c r="V781">
        <v>0</v>
      </c>
      <c r="W781">
        <v>0</v>
      </c>
      <c r="X781">
        <v>0</v>
      </c>
    </row>
    <row r="782" spans="1:24" x14ac:dyDescent="0.3">
      <c r="A782" s="163"/>
      <c r="B782" s="3" t="s">
        <v>3526</v>
      </c>
      <c r="C782" t="s">
        <v>3527</v>
      </c>
      <c r="D782">
        <v>60</v>
      </c>
      <c r="E782" t="s">
        <v>641</v>
      </c>
      <c r="F782" s="3" t="s">
        <v>3756</v>
      </c>
      <c r="G782" t="s">
        <v>3757</v>
      </c>
      <c r="H782">
        <v>354</v>
      </c>
      <c r="I782" t="s">
        <v>615</v>
      </c>
      <c r="J782" t="s">
        <v>616</v>
      </c>
      <c r="K782">
        <v>54</v>
      </c>
      <c r="L782" t="s">
        <v>617</v>
      </c>
      <c r="M782" s="3" t="s">
        <v>3407</v>
      </c>
      <c r="N782" t="s">
        <v>3739</v>
      </c>
      <c r="O782" t="s">
        <v>3740</v>
      </c>
      <c r="P782">
        <v>0</v>
      </c>
      <c r="Q782">
        <v>0</v>
      </c>
      <c r="R782">
        <v>0</v>
      </c>
      <c r="S782">
        <v>0</v>
      </c>
      <c r="T782">
        <v>0</v>
      </c>
      <c r="U782">
        <v>0</v>
      </c>
      <c r="V782">
        <v>38</v>
      </c>
      <c r="W782">
        <v>0</v>
      </c>
      <c r="X782">
        <v>0</v>
      </c>
    </row>
    <row r="783" spans="1:24" x14ac:dyDescent="0.3">
      <c r="B783" s="3" t="s">
        <v>149</v>
      </c>
      <c r="C783" t="s">
        <v>150</v>
      </c>
      <c r="D783">
        <v>13</v>
      </c>
      <c r="E783" t="s">
        <v>699</v>
      </c>
      <c r="F783" s="3" t="s">
        <v>3758</v>
      </c>
      <c r="G783" t="s">
        <v>3759</v>
      </c>
      <c r="H783">
        <v>354</v>
      </c>
      <c r="I783" t="s">
        <v>615</v>
      </c>
      <c r="J783" t="s">
        <v>629</v>
      </c>
      <c r="K783">
        <v>54</v>
      </c>
      <c r="L783" t="s">
        <v>617</v>
      </c>
      <c r="M783" s="3" t="s">
        <v>3407</v>
      </c>
      <c r="N783" t="s">
        <v>3739</v>
      </c>
      <c r="O783" t="s">
        <v>3740</v>
      </c>
      <c r="P783">
        <v>0</v>
      </c>
      <c r="Q783">
        <v>0</v>
      </c>
      <c r="R783">
        <v>0</v>
      </c>
      <c r="S783">
        <v>0</v>
      </c>
      <c r="T783">
        <v>0</v>
      </c>
      <c r="U783">
        <v>0</v>
      </c>
      <c r="V783">
        <v>68</v>
      </c>
      <c r="W783">
        <v>10</v>
      </c>
      <c r="X783">
        <v>0</v>
      </c>
    </row>
    <row r="784" spans="1:24" x14ac:dyDescent="0.3">
      <c r="B784" s="3" t="s">
        <v>149</v>
      </c>
      <c r="C784" t="s">
        <v>150</v>
      </c>
      <c r="D784">
        <v>13</v>
      </c>
      <c r="E784" t="s">
        <v>699</v>
      </c>
      <c r="F784" s="3" t="s">
        <v>3760</v>
      </c>
      <c r="G784" t="s">
        <v>3761</v>
      </c>
      <c r="H784">
        <v>500</v>
      </c>
      <c r="I784" t="s">
        <v>210</v>
      </c>
      <c r="J784" t="s">
        <v>629</v>
      </c>
      <c r="K784">
        <v>40</v>
      </c>
      <c r="L784" t="s">
        <v>623</v>
      </c>
      <c r="M784" s="3" t="s">
        <v>3407</v>
      </c>
      <c r="N784" t="s">
        <v>3739</v>
      </c>
      <c r="O784" t="s">
        <v>3740</v>
      </c>
      <c r="P784">
        <v>80</v>
      </c>
      <c r="Q784">
        <v>0</v>
      </c>
      <c r="R784">
        <v>8</v>
      </c>
      <c r="S784">
        <v>0</v>
      </c>
      <c r="T784">
        <v>0</v>
      </c>
      <c r="U784">
        <v>0</v>
      </c>
      <c r="V784">
        <v>0</v>
      </c>
      <c r="W784">
        <v>0</v>
      </c>
      <c r="X784">
        <v>0</v>
      </c>
    </row>
    <row r="785" spans="1:24" x14ac:dyDescent="0.3">
      <c r="B785" s="3" t="s">
        <v>238</v>
      </c>
      <c r="C785" t="s">
        <v>239</v>
      </c>
      <c r="D785">
        <v>60</v>
      </c>
      <c r="E785" t="s">
        <v>641</v>
      </c>
      <c r="F785" s="3" t="s">
        <v>3762</v>
      </c>
      <c r="G785" t="s">
        <v>3763</v>
      </c>
      <c r="H785">
        <v>202</v>
      </c>
      <c r="I785" t="s">
        <v>650</v>
      </c>
      <c r="J785" t="s">
        <v>616</v>
      </c>
      <c r="K785">
        <v>1</v>
      </c>
      <c r="L785" t="s">
        <v>651</v>
      </c>
      <c r="M785" s="3" t="s">
        <v>3407</v>
      </c>
      <c r="N785" t="s">
        <v>3739</v>
      </c>
      <c r="O785" t="s">
        <v>3740</v>
      </c>
      <c r="P785">
        <v>0</v>
      </c>
      <c r="Q785">
        <v>0</v>
      </c>
      <c r="R785">
        <v>0</v>
      </c>
      <c r="S785">
        <v>0</v>
      </c>
      <c r="T785">
        <v>0</v>
      </c>
      <c r="U785">
        <v>0</v>
      </c>
      <c r="V785">
        <v>0</v>
      </c>
      <c r="W785">
        <v>0</v>
      </c>
      <c r="X785">
        <v>0</v>
      </c>
    </row>
    <row r="786" spans="1:24" x14ac:dyDescent="0.3">
      <c r="B786" s="3" t="s">
        <v>238</v>
      </c>
      <c r="C786" t="s">
        <v>239</v>
      </c>
      <c r="D786">
        <v>60</v>
      </c>
      <c r="E786" t="s">
        <v>641</v>
      </c>
      <c r="F786" s="3" t="s">
        <v>3764</v>
      </c>
      <c r="G786" t="s">
        <v>3765</v>
      </c>
      <c r="H786">
        <v>202</v>
      </c>
      <c r="I786" t="s">
        <v>650</v>
      </c>
      <c r="J786" t="s">
        <v>616</v>
      </c>
      <c r="K786">
        <v>1</v>
      </c>
      <c r="L786" t="s">
        <v>651</v>
      </c>
      <c r="M786" s="3" t="s">
        <v>3407</v>
      </c>
      <c r="N786" t="s">
        <v>3739</v>
      </c>
      <c r="O786" t="s">
        <v>3740</v>
      </c>
      <c r="P786">
        <v>0</v>
      </c>
      <c r="Q786">
        <v>0</v>
      </c>
      <c r="R786">
        <v>0</v>
      </c>
      <c r="S786">
        <v>0</v>
      </c>
      <c r="T786">
        <v>0</v>
      </c>
      <c r="U786">
        <v>0</v>
      </c>
      <c r="V786">
        <v>0</v>
      </c>
      <c r="W786">
        <v>0</v>
      </c>
      <c r="X786">
        <v>0</v>
      </c>
    </row>
    <row r="787" spans="1:24" x14ac:dyDescent="0.3">
      <c r="B787" s="3" t="s">
        <v>1705</v>
      </c>
      <c r="C787" t="s">
        <v>1706</v>
      </c>
      <c r="D787">
        <v>63</v>
      </c>
      <c r="E787" t="s">
        <v>1305</v>
      </c>
      <c r="F787" s="3" t="s">
        <v>3766</v>
      </c>
      <c r="G787" t="s">
        <v>3767</v>
      </c>
      <c r="H787">
        <v>500</v>
      </c>
      <c r="I787" t="s">
        <v>210</v>
      </c>
      <c r="J787" t="s">
        <v>616</v>
      </c>
      <c r="K787">
        <v>45</v>
      </c>
      <c r="L787" t="s">
        <v>685</v>
      </c>
      <c r="M787" s="3" t="s">
        <v>3407</v>
      </c>
      <c r="N787" t="s">
        <v>3739</v>
      </c>
      <c r="O787" t="s">
        <v>3740</v>
      </c>
      <c r="P787">
        <v>80</v>
      </c>
      <c r="Q787">
        <v>0</v>
      </c>
      <c r="R787">
        <v>0</v>
      </c>
      <c r="S787">
        <v>0</v>
      </c>
      <c r="T787">
        <v>0</v>
      </c>
      <c r="U787">
        <v>0</v>
      </c>
      <c r="V787">
        <v>0</v>
      </c>
      <c r="W787">
        <v>0</v>
      </c>
      <c r="X787">
        <v>0</v>
      </c>
    </row>
    <row r="788" spans="1:24" x14ac:dyDescent="0.3">
      <c r="A788" s="163"/>
      <c r="B788" s="3" t="s">
        <v>3768</v>
      </c>
      <c r="C788" t="s">
        <v>3769</v>
      </c>
      <c r="D788">
        <v>60</v>
      </c>
      <c r="E788" t="s">
        <v>641</v>
      </c>
      <c r="F788" s="3" t="s">
        <v>3770</v>
      </c>
      <c r="G788" t="s">
        <v>3771</v>
      </c>
      <c r="H788">
        <v>354</v>
      </c>
      <c r="I788" t="s">
        <v>615</v>
      </c>
      <c r="J788" t="s">
        <v>616</v>
      </c>
      <c r="K788">
        <v>54</v>
      </c>
      <c r="L788" t="s">
        <v>617</v>
      </c>
      <c r="M788" s="3" t="s">
        <v>3407</v>
      </c>
      <c r="N788" t="s">
        <v>3772</v>
      </c>
      <c r="O788" t="s">
        <v>3773</v>
      </c>
      <c r="P788">
        <v>0</v>
      </c>
      <c r="Q788">
        <v>0</v>
      </c>
      <c r="R788">
        <v>0</v>
      </c>
      <c r="S788">
        <v>0</v>
      </c>
      <c r="T788">
        <v>0</v>
      </c>
      <c r="U788">
        <v>0</v>
      </c>
      <c r="V788">
        <v>36</v>
      </c>
      <c r="W788">
        <v>0</v>
      </c>
      <c r="X788">
        <v>0</v>
      </c>
    </row>
    <row r="789" spans="1:24" x14ac:dyDescent="0.3">
      <c r="B789" s="3" t="s">
        <v>3774</v>
      </c>
      <c r="C789" t="s">
        <v>3775</v>
      </c>
      <c r="D789">
        <v>17</v>
      </c>
      <c r="E789" t="s">
        <v>712</v>
      </c>
      <c r="F789" s="3" t="s">
        <v>3776</v>
      </c>
      <c r="G789" t="s">
        <v>3777</v>
      </c>
      <c r="H789">
        <v>202</v>
      </c>
      <c r="I789" t="s">
        <v>650</v>
      </c>
      <c r="J789" t="s">
        <v>616</v>
      </c>
      <c r="K789">
        <v>52</v>
      </c>
      <c r="L789" t="s">
        <v>2686</v>
      </c>
      <c r="M789" s="3" t="s">
        <v>3407</v>
      </c>
      <c r="N789" t="s">
        <v>3772</v>
      </c>
      <c r="O789" t="s">
        <v>3773</v>
      </c>
      <c r="P789">
        <v>0</v>
      </c>
      <c r="Q789">
        <v>0</v>
      </c>
      <c r="R789">
        <v>0</v>
      </c>
      <c r="S789">
        <v>0</v>
      </c>
      <c r="T789">
        <v>0</v>
      </c>
      <c r="U789">
        <v>0</v>
      </c>
      <c r="V789">
        <v>0</v>
      </c>
      <c r="W789">
        <v>0</v>
      </c>
      <c r="X789">
        <v>0</v>
      </c>
    </row>
    <row r="790" spans="1:24" x14ac:dyDescent="0.3">
      <c r="A790" s="163"/>
      <c r="B790" s="3" t="s">
        <v>3415</v>
      </c>
      <c r="C790" t="s">
        <v>3416</v>
      </c>
      <c r="D790">
        <v>61</v>
      </c>
      <c r="E790" t="s">
        <v>688</v>
      </c>
      <c r="F790" s="3" t="s">
        <v>3778</v>
      </c>
      <c r="G790" t="s">
        <v>3779</v>
      </c>
      <c r="H790">
        <v>502</v>
      </c>
      <c r="I790" t="s">
        <v>1021</v>
      </c>
      <c r="J790" t="s">
        <v>616</v>
      </c>
      <c r="K790">
        <v>8</v>
      </c>
      <c r="L790" t="s">
        <v>786</v>
      </c>
      <c r="M790" s="3" t="s">
        <v>3407</v>
      </c>
      <c r="N790" t="s">
        <v>3780</v>
      </c>
      <c r="O790" t="s">
        <v>3781</v>
      </c>
      <c r="P790">
        <v>0</v>
      </c>
      <c r="Q790">
        <v>0</v>
      </c>
      <c r="R790">
        <v>0</v>
      </c>
      <c r="S790">
        <v>4</v>
      </c>
      <c r="T790">
        <v>0</v>
      </c>
      <c r="U790">
        <v>0</v>
      </c>
      <c r="V790">
        <v>0</v>
      </c>
      <c r="W790">
        <v>0</v>
      </c>
      <c r="X790">
        <v>0</v>
      </c>
    </row>
    <row r="791" spans="1:24" x14ac:dyDescent="0.3">
      <c r="A791" s="163"/>
      <c r="B791" s="3" t="s">
        <v>3415</v>
      </c>
      <c r="C791" t="s">
        <v>3416</v>
      </c>
      <c r="D791">
        <v>61</v>
      </c>
      <c r="E791" t="s">
        <v>688</v>
      </c>
      <c r="F791" s="3" t="s">
        <v>3782</v>
      </c>
      <c r="G791" t="s">
        <v>3783</v>
      </c>
      <c r="H791">
        <v>502</v>
      </c>
      <c r="I791" t="s">
        <v>1021</v>
      </c>
      <c r="J791" t="s">
        <v>616</v>
      </c>
      <c r="K791">
        <v>8</v>
      </c>
      <c r="L791" t="s">
        <v>786</v>
      </c>
      <c r="M791" s="3" t="s">
        <v>3407</v>
      </c>
      <c r="N791" t="s">
        <v>3784</v>
      </c>
      <c r="O791" t="s">
        <v>3785</v>
      </c>
      <c r="P791">
        <v>25</v>
      </c>
      <c r="Q791">
        <v>0</v>
      </c>
      <c r="R791">
        <v>0</v>
      </c>
      <c r="S791">
        <v>0</v>
      </c>
      <c r="T791">
        <v>0</v>
      </c>
      <c r="U791">
        <v>0</v>
      </c>
      <c r="V791">
        <v>0</v>
      </c>
      <c r="W791">
        <v>0</v>
      </c>
      <c r="X791">
        <v>0</v>
      </c>
    </row>
    <row r="792" spans="1:24" x14ac:dyDescent="0.3">
      <c r="B792" s="3" t="s">
        <v>3786</v>
      </c>
      <c r="C792" t="s">
        <v>3787</v>
      </c>
      <c r="D792">
        <v>60</v>
      </c>
      <c r="E792" t="s">
        <v>641</v>
      </c>
      <c r="F792" s="3" t="s">
        <v>3788</v>
      </c>
      <c r="G792" t="s">
        <v>3789</v>
      </c>
      <c r="H792">
        <v>500</v>
      </c>
      <c r="I792" t="s">
        <v>210</v>
      </c>
      <c r="J792" t="s">
        <v>616</v>
      </c>
      <c r="K792">
        <v>41</v>
      </c>
      <c r="L792" t="s">
        <v>660</v>
      </c>
      <c r="M792" s="3" t="s">
        <v>3407</v>
      </c>
      <c r="N792" t="s">
        <v>3790</v>
      </c>
      <c r="O792" t="s">
        <v>3791</v>
      </c>
      <c r="P792">
        <v>64</v>
      </c>
      <c r="Q792">
        <v>0</v>
      </c>
      <c r="R792">
        <v>8</v>
      </c>
      <c r="S792">
        <v>0</v>
      </c>
      <c r="T792">
        <v>0</v>
      </c>
      <c r="U792">
        <v>0</v>
      </c>
      <c r="V792">
        <v>0</v>
      </c>
      <c r="W792">
        <v>0</v>
      </c>
      <c r="X792">
        <v>0</v>
      </c>
    </row>
    <row r="793" spans="1:24" x14ac:dyDescent="0.3">
      <c r="B793" s="3" t="s">
        <v>3792</v>
      </c>
      <c r="C793" t="s">
        <v>3793</v>
      </c>
      <c r="D793">
        <v>13</v>
      </c>
      <c r="E793" t="s">
        <v>699</v>
      </c>
      <c r="F793" s="3" t="s">
        <v>3794</v>
      </c>
      <c r="G793" t="s">
        <v>3795</v>
      </c>
      <c r="H793">
        <v>500</v>
      </c>
      <c r="I793" t="s">
        <v>210</v>
      </c>
      <c r="J793" t="s">
        <v>629</v>
      </c>
      <c r="K793">
        <v>40</v>
      </c>
      <c r="L793" t="s">
        <v>623</v>
      </c>
      <c r="M793" s="3" t="s">
        <v>3407</v>
      </c>
      <c r="N793" t="s">
        <v>3796</v>
      </c>
      <c r="O793" t="s">
        <v>3797</v>
      </c>
      <c r="P793">
        <v>78</v>
      </c>
      <c r="Q793">
        <v>0</v>
      </c>
      <c r="R793">
        <v>0</v>
      </c>
      <c r="S793">
        <v>0</v>
      </c>
      <c r="T793">
        <v>0</v>
      </c>
      <c r="U793">
        <v>0</v>
      </c>
      <c r="V793">
        <v>0</v>
      </c>
      <c r="W793">
        <v>0</v>
      </c>
      <c r="X793">
        <v>0</v>
      </c>
    </row>
    <row r="794" spans="1:24" x14ac:dyDescent="0.3">
      <c r="B794" s="3" t="s">
        <v>3792</v>
      </c>
      <c r="C794" t="s">
        <v>3793</v>
      </c>
      <c r="D794">
        <v>13</v>
      </c>
      <c r="E794" t="s">
        <v>699</v>
      </c>
      <c r="F794" s="3" t="s">
        <v>3798</v>
      </c>
      <c r="G794" t="s">
        <v>3799</v>
      </c>
      <c r="H794">
        <v>202</v>
      </c>
      <c r="I794" t="s">
        <v>650</v>
      </c>
      <c r="J794" t="s">
        <v>629</v>
      </c>
      <c r="K794">
        <v>1</v>
      </c>
      <c r="L794" t="s">
        <v>651</v>
      </c>
      <c r="M794" s="3" t="s">
        <v>3407</v>
      </c>
      <c r="N794" t="s">
        <v>3796</v>
      </c>
      <c r="O794" t="s">
        <v>3797</v>
      </c>
      <c r="P794">
        <v>0</v>
      </c>
      <c r="Q794">
        <v>0</v>
      </c>
      <c r="R794">
        <v>0</v>
      </c>
      <c r="S794">
        <v>0</v>
      </c>
      <c r="T794">
        <v>0</v>
      </c>
      <c r="U794">
        <v>0</v>
      </c>
      <c r="V794">
        <v>0</v>
      </c>
      <c r="W794">
        <v>0</v>
      </c>
      <c r="X794">
        <v>0</v>
      </c>
    </row>
    <row r="795" spans="1:24" x14ac:dyDescent="0.3">
      <c r="A795" s="163"/>
      <c r="B795" s="3" t="s">
        <v>3800</v>
      </c>
      <c r="C795" t="s">
        <v>3801</v>
      </c>
      <c r="D795">
        <v>72</v>
      </c>
      <c r="E795" t="s">
        <v>633</v>
      </c>
      <c r="F795" s="3" t="s">
        <v>3802</v>
      </c>
      <c r="G795" t="s">
        <v>3803</v>
      </c>
      <c r="H795">
        <v>500</v>
      </c>
      <c r="I795" t="s">
        <v>210</v>
      </c>
      <c r="J795" t="s">
        <v>616</v>
      </c>
      <c r="K795">
        <v>47</v>
      </c>
      <c r="L795" t="s">
        <v>630</v>
      </c>
      <c r="M795" s="3" t="s">
        <v>3407</v>
      </c>
      <c r="N795" t="s">
        <v>3804</v>
      </c>
      <c r="O795" t="s">
        <v>436</v>
      </c>
      <c r="P795">
        <v>68</v>
      </c>
      <c r="Q795">
        <v>0</v>
      </c>
      <c r="R795">
        <v>0</v>
      </c>
      <c r="S795">
        <v>2</v>
      </c>
      <c r="T795">
        <v>0</v>
      </c>
      <c r="U795">
        <v>0</v>
      </c>
      <c r="V795">
        <v>0</v>
      </c>
      <c r="W795">
        <v>0</v>
      </c>
      <c r="X795">
        <v>0</v>
      </c>
    </row>
    <row r="796" spans="1:24" x14ac:dyDescent="0.3">
      <c r="A796" s="163"/>
      <c r="B796" s="3" t="s">
        <v>3805</v>
      </c>
      <c r="C796" t="s">
        <v>3806</v>
      </c>
      <c r="D796">
        <v>60</v>
      </c>
      <c r="E796" t="s">
        <v>641</v>
      </c>
      <c r="F796" s="3" t="s">
        <v>3807</v>
      </c>
      <c r="G796" t="s">
        <v>3808</v>
      </c>
      <c r="H796">
        <v>209</v>
      </c>
      <c r="I796" t="s">
        <v>726</v>
      </c>
      <c r="J796" t="s">
        <v>629</v>
      </c>
      <c r="K796">
        <v>99</v>
      </c>
      <c r="L796" t="s">
        <v>727</v>
      </c>
      <c r="M796" s="3" t="s">
        <v>3407</v>
      </c>
      <c r="N796" t="s">
        <v>3804</v>
      </c>
      <c r="O796" t="s">
        <v>436</v>
      </c>
      <c r="P796">
        <v>0</v>
      </c>
      <c r="Q796">
        <v>0</v>
      </c>
      <c r="R796">
        <v>0</v>
      </c>
      <c r="S796">
        <v>0</v>
      </c>
      <c r="T796">
        <v>0</v>
      </c>
      <c r="U796">
        <v>0</v>
      </c>
      <c r="V796">
        <v>0</v>
      </c>
      <c r="W796">
        <v>0</v>
      </c>
      <c r="X796">
        <v>0</v>
      </c>
    </row>
    <row r="797" spans="1:24" x14ac:dyDescent="0.3">
      <c r="A797" s="163"/>
      <c r="B797" s="3" t="s">
        <v>3805</v>
      </c>
      <c r="C797" t="s">
        <v>3806</v>
      </c>
      <c r="D797">
        <v>60</v>
      </c>
      <c r="E797" t="s">
        <v>641</v>
      </c>
      <c r="F797" s="3" t="s">
        <v>3809</v>
      </c>
      <c r="G797" t="s">
        <v>3810</v>
      </c>
      <c r="H797">
        <v>354</v>
      </c>
      <c r="I797" t="s">
        <v>615</v>
      </c>
      <c r="J797" t="s">
        <v>616</v>
      </c>
      <c r="K797">
        <v>54</v>
      </c>
      <c r="L797" t="s">
        <v>617</v>
      </c>
      <c r="M797" s="3" t="s">
        <v>3407</v>
      </c>
      <c r="N797" t="s">
        <v>3804</v>
      </c>
      <c r="O797" t="s">
        <v>436</v>
      </c>
      <c r="P797">
        <v>0</v>
      </c>
      <c r="Q797">
        <v>0</v>
      </c>
      <c r="R797">
        <v>0</v>
      </c>
      <c r="S797">
        <v>0</v>
      </c>
      <c r="T797">
        <v>0</v>
      </c>
      <c r="U797">
        <v>0</v>
      </c>
      <c r="V797">
        <v>52</v>
      </c>
      <c r="W797">
        <v>0</v>
      </c>
      <c r="X797">
        <v>0</v>
      </c>
    </row>
    <row r="798" spans="1:24" x14ac:dyDescent="0.3">
      <c r="A798" s="163"/>
      <c r="B798" s="3" t="s">
        <v>133</v>
      </c>
      <c r="C798" t="s">
        <v>134</v>
      </c>
      <c r="D798">
        <v>61</v>
      </c>
      <c r="E798" t="s">
        <v>688</v>
      </c>
      <c r="F798" s="3" t="s">
        <v>131</v>
      </c>
      <c r="G798" t="s">
        <v>132</v>
      </c>
      <c r="H798">
        <v>500</v>
      </c>
      <c r="I798" t="s">
        <v>210</v>
      </c>
      <c r="J798" t="s">
        <v>616</v>
      </c>
      <c r="K798">
        <v>45</v>
      </c>
      <c r="L798" t="s">
        <v>685</v>
      </c>
      <c r="M798" s="3" t="s">
        <v>3407</v>
      </c>
      <c r="N798" t="s">
        <v>3804</v>
      </c>
      <c r="O798" t="s">
        <v>436</v>
      </c>
      <c r="P798">
        <v>95</v>
      </c>
      <c r="Q798">
        <v>0</v>
      </c>
      <c r="R798">
        <v>12</v>
      </c>
      <c r="S798">
        <v>0</v>
      </c>
      <c r="T798">
        <v>0</v>
      </c>
      <c r="U798">
        <v>0</v>
      </c>
      <c r="V798">
        <v>0</v>
      </c>
      <c r="W798">
        <v>0</v>
      </c>
      <c r="X798">
        <v>0</v>
      </c>
    </row>
    <row r="799" spans="1:24" x14ac:dyDescent="0.3">
      <c r="A799" s="163"/>
      <c r="B799" s="3" t="s">
        <v>129</v>
      </c>
      <c r="C799" t="s">
        <v>130</v>
      </c>
      <c r="D799">
        <v>14</v>
      </c>
      <c r="E799" t="s">
        <v>967</v>
      </c>
      <c r="F799" s="3" t="s">
        <v>127</v>
      </c>
      <c r="G799" t="s">
        <v>128</v>
      </c>
      <c r="H799">
        <v>500</v>
      </c>
      <c r="I799" t="s">
        <v>210</v>
      </c>
      <c r="J799" t="s">
        <v>629</v>
      </c>
      <c r="K799">
        <v>40</v>
      </c>
      <c r="L799" t="s">
        <v>623</v>
      </c>
      <c r="M799" s="3" t="s">
        <v>3407</v>
      </c>
      <c r="N799" t="s">
        <v>3804</v>
      </c>
      <c r="O799" t="s">
        <v>436</v>
      </c>
      <c r="P799">
        <v>300</v>
      </c>
      <c r="Q799">
        <v>0</v>
      </c>
      <c r="R799">
        <v>0</v>
      </c>
      <c r="S799">
        <v>0</v>
      </c>
      <c r="T799">
        <v>0</v>
      </c>
      <c r="U799">
        <v>14</v>
      </c>
      <c r="V799">
        <v>0</v>
      </c>
      <c r="W799">
        <v>0</v>
      </c>
      <c r="X799">
        <v>0</v>
      </c>
    </row>
    <row r="800" spans="1:24" x14ac:dyDescent="0.3">
      <c r="A800" s="163"/>
      <c r="B800" s="3" t="s">
        <v>3811</v>
      </c>
      <c r="C800" t="s">
        <v>3812</v>
      </c>
      <c r="D800">
        <v>17</v>
      </c>
      <c r="E800" t="s">
        <v>712</v>
      </c>
      <c r="F800" s="3" t="s">
        <v>3813</v>
      </c>
      <c r="G800" t="s">
        <v>3814</v>
      </c>
      <c r="H800">
        <v>202</v>
      </c>
      <c r="I800" t="s">
        <v>650</v>
      </c>
      <c r="J800" t="s">
        <v>616</v>
      </c>
      <c r="K800">
        <v>99</v>
      </c>
      <c r="L800" t="s">
        <v>727</v>
      </c>
      <c r="M800" s="3" t="s">
        <v>3407</v>
      </c>
      <c r="N800" t="s">
        <v>3804</v>
      </c>
      <c r="O800" t="s">
        <v>436</v>
      </c>
      <c r="P800">
        <v>0</v>
      </c>
      <c r="Q800">
        <v>0</v>
      </c>
      <c r="R800">
        <v>0</v>
      </c>
      <c r="S800">
        <v>0</v>
      </c>
      <c r="T800">
        <v>0</v>
      </c>
      <c r="U800">
        <v>0</v>
      </c>
      <c r="V800">
        <v>0</v>
      </c>
      <c r="W800">
        <v>0</v>
      </c>
      <c r="X800">
        <v>0</v>
      </c>
    </row>
    <row r="801" spans="1:24" x14ac:dyDescent="0.3">
      <c r="B801" s="3" t="s">
        <v>3815</v>
      </c>
      <c r="C801" t="s">
        <v>3816</v>
      </c>
      <c r="D801">
        <v>60</v>
      </c>
      <c r="E801" t="s">
        <v>641</v>
      </c>
      <c r="F801" s="3" t="s">
        <v>3817</v>
      </c>
      <c r="G801" t="s">
        <v>1285</v>
      </c>
      <c r="H801">
        <v>500</v>
      </c>
      <c r="I801" t="s">
        <v>210</v>
      </c>
      <c r="J801" t="s">
        <v>616</v>
      </c>
      <c r="K801">
        <v>43</v>
      </c>
      <c r="L801" t="s">
        <v>636</v>
      </c>
      <c r="M801" s="3" t="s">
        <v>3407</v>
      </c>
      <c r="N801" t="s">
        <v>3818</v>
      </c>
      <c r="O801" t="s">
        <v>3819</v>
      </c>
      <c r="P801">
        <v>25</v>
      </c>
      <c r="Q801">
        <v>0</v>
      </c>
      <c r="R801">
        <v>0</v>
      </c>
      <c r="S801">
        <v>2</v>
      </c>
      <c r="T801">
        <v>0</v>
      </c>
      <c r="U801">
        <v>0</v>
      </c>
      <c r="V801">
        <v>0</v>
      </c>
      <c r="W801">
        <v>0</v>
      </c>
      <c r="X801">
        <v>0</v>
      </c>
    </row>
    <row r="802" spans="1:24" x14ac:dyDescent="0.3">
      <c r="A802" s="163"/>
      <c r="B802" s="3" t="s">
        <v>153</v>
      </c>
      <c r="C802" t="s">
        <v>152</v>
      </c>
      <c r="D802">
        <v>75</v>
      </c>
      <c r="E802" t="s">
        <v>2587</v>
      </c>
      <c r="F802" s="3" t="s">
        <v>151</v>
      </c>
      <c r="G802" t="s">
        <v>152</v>
      </c>
      <c r="H802">
        <v>500</v>
      </c>
      <c r="I802" t="s">
        <v>210</v>
      </c>
      <c r="J802" t="s">
        <v>616</v>
      </c>
      <c r="K802">
        <v>43</v>
      </c>
      <c r="L802" t="s">
        <v>636</v>
      </c>
      <c r="M802" s="3" t="s">
        <v>3407</v>
      </c>
      <c r="N802" t="s">
        <v>3820</v>
      </c>
      <c r="O802" t="s">
        <v>441</v>
      </c>
      <c r="P802">
        <v>80</v>
      </c>
      <c r="Q802">
        <v>0</v>
      </c>
      <c r="R802">
        <v>0</v>
      </c>
      <c r="S802">
        <v>0</v>
      </c>
      <c r="T802">
        <v>0</v>
      </c>
      <c r="U802">
        <v>0</v>
      </c>
      <c r="V802">
        <v>0</v>
      </c>
      <c r="W802">
        <v>0</v>
      </c>
      <c r="X802">
        <v>0</v>
      </c>
    </row>
    <row r="803" spans="1:24" x14ac:dyDescent="0.3">
      <c r="A803" s="163"/>
      <c r="B803" s="3" t="s">
        <v>3821</v>
      </c>
      <c r="C803" t="s">
        <v>3822</v>
      </c>
      <c r="D803">
        <v>95</v>
      </c>
      <c r="E803" t="s">
        <v>626</v>
      </c>
      <c r="F803" s="3" t="s">
        <v>3823</v>
      </c>
      <c r="G803" t="s">
        <v>3824</v>
      </c>
      <c r="H803">
        <v>500</v>
      </c>
      <c r="I803" t="s">
        <v>210</v>
      </c>
      <c r="J803" t="s">
        <v>616</v>
      </c>
      <c r="K803">
        <v>47</v>
      </c>
      <c r="L803" t="s">
        <v>630</v>
      </c>
      <c r="M803" s="3" t="s">
        <v>3407</v>
      </c>
      <c r="N803" t="s">
        <v>3820</v>
      </c>
      <c r="O803" t="s">
        <v>441</v>
      </c>
      <c r="P803">
        <v>75</v>
      </c>
      <c r="Q803">
        <v>0</v>
      </c>
      <c r="R803">
        <v>0</v>
      </c>
      <c r="S803">
        <v>4</v>
      </c>
      <c r="T803">
        <v>0</v>
      </c>
      <c r="U803">
        <v>0</v>
      </c>
      <c r="V803">
        <v>0</v>
      </c>
      <c r="W803">
        <v>0</v>
      </c>
      <c r="X803">
        <v>0</v>
      </c>
    </row>
    <row r="804" spans="1:24" x14ac:dyDescent="0.3">
      <c r="A804" s="163"/>
      <c r="B804" s="3" t="s">
        <v>3825</v>
      </c>
      <c r="C804" t="s">
        <v>3826</v>
      </c>
      <c r="D804">
        <v>95</v>
      </c>
      <c r="E804" t="s">
        <v>626</v>
      </c>
      <c r="F804" s="3" t="s">
        <v>3827</v>
      </c>
      <c r="G804" t="s">
        <v>3828</v>
      </c>
      <c r="H804">
        <v>354</v>
      </c>
      <c r="I804" t="s">
        <v>615</v>
      </c>
      <c r="J804" t="s">
        <v>616</v>
      </c>
      <c r="K804">
        <v>54</v>
      </c>
      <c r="L804" t="s">
        <v>617</v>
      </c>
      <c r="M804" s="3" t="s">
        <v>3407</v>
      </c>
      <c r="N804" t="s">
        <v>3820</v>
      </c>
      <c r="O804" t="s">
        <v>441</v>
      </c>
      <c r="P804">
        <v>0</v>
      </c>
      <c r="Q804">
        <v>0</v>
      </c>
      <c r="R804">
        <v>0</v>
      </c>
      <c r="S804">
        <v>0</v>
      </c>
      <c r="T804">
        <v>0</v>
      </c>
      <c r="U804">
        <v>0</v>
      </c>
      <c r="V804">
        <v>30</v>
      </c>
      <c r="W804">
        <v>0</v>
      </c>
      <c r="X804">
        <v>0</v>
      </c>
    </row>
    <row r="805" spans="1:24" x14ac:dyDescent="0.3">
      <c r="A805" s="163"/>
      <c r="B805" s="3" t="s">
        <v>3829</v>
      </c>
      <c r="C805" t="s">
        <v>3830</v>
      </c>
      <c r="D805">
        <v>61</v>
      </c>
      <c r="E805" t="s">
        <v>688</v>
      </c>
      <c r="F805" s="3" t="s">
        <v>3831</v>
      </c>
      <c r="G805" t="s">
        <v>2031</v>
      </c>
      <c r="H805">
        <v>500</v>
      </c>
      <c r="I805" t="s">
        <v>210</v>
      </c>
      <c r="J805" t="s">
        <v>629</v>
      </c>
      <c r="K805">
        <v>41</v>
      </c>
      <c r="L805" t="s">
        <v>660</v>
      </c>
      <c r="M805" s="3" t="s">
        <v>3407</v>
      </c>
      <c r="N805" t="s">
        <v>3820</v>
      </c>
      <c r="O805" t="s">
        <v>441</v>
      </c>
      <c r="P805">
        <v>50</v>
      </c>
      <c r="Q805">
        <v>0</v>
      </c>
      <c r="R805">
        <v>0</v>
      </c>
      <c r="S805">
        <v>0</v>
      </c>
      <c r="T805">
        <v>0</v>
      </c>
      <c r="U805">
        <v>0</v>
      </c>
      <c r="V805">
        <v>0</v>
      </c>
      <c r="W805">
        <v>0</v>
      </c>
      <c r="X805">
        <v>0</v>
      </c>
    </row>
    <row r="806" spans="1:24" x14ac:dyDescent="0.3">
      <c r="A806" s="163"/>
      <c r="B806" s="3" t="s">
        <v>3832</v>
      </c>
      <c r="C806" t="s">
        <v>3833</v>
      </c>
      <c r="D806">
        <v>60</v>
      </c>
      <c r="E806" t="s">
        <v>641</v>
      </c>
      <c r="F806" s="3" t="s">
        <v>3834</v>
      </c>
      <c r="G806" t="s">
        <v>3835</v>
      </c>
      <c r="H806">
        <v>500</v>
      </c>
      <c r="I806" t="s">
        <v>210</v>
      </c>
      <c r="J806" t="s">
        <v>616</v>
      </c>
      <c r="K806">
        <v>45</v>
      </c>
      <c r="L806" t="s">
        <v>685</v>
      </c>
      <c r="M806" s="3" t="s">
        <v>3407</v>
      </c>
      <c r="N806" t="s">
        <v>3820</v>
      </c>
      <c r="O806" t="s">
        <v>441</v>
      </c>
      <c r="P806">
        <v>80</v>
      </c>
      <c r="Q806">
        <v>0</v>
      </c>
      <c r="R806">
        <v>0</v>
      </c>
      <c r="S806">
        <v>0</v>
      </c>
      <c r="T806">
        <v>0</v>
      </c>
      <c r="U806">
        <v>0</v>
      </c>
      <c r="V806">
        <v>0</v>
      </c>
      <c r="W806">
        <v>0</v>
      </c>
      <c r="X806">
        <v>0</v>
      </c>
    </row>
    <row r="807" spans="1:24" x14ac:dyDescent="0.3">
      <c r="A807" s="163"/>
      <c r="B807" s="3" t="s">
        <v>137</v>
      </c>
      <c r="C807" t="s">
        <v>138</v>
      </c>
      <c r="D807">
        <v>60</v>
      </c>
      <c r="E807" t="s">
        <v>641</v>
      </c>
      <c r="F807" s="3" t="s">
        <v>3836</v>
      </c>
      <c r="G807" t="s">
        <v>3837</v>
      </c>
      <c r="H807">
        <v>500</v>
      </c>
      <c r="I807" t="s">
        <v>210</v>
      </c>
      <c r="J807" t="s">
        <v>616</v>
      </c>
      <c r="K807">
        <v>41</v>
      </c>
      <c r="L807" t="s">
        <v>660</v>
      </c>
      <c r="M807" s="3" t="s">
        <v>3407</v>
      </c>
      <c r="N807" t="s">
        <v>3820</v>
      </c>
      <c r="O807" t="s">
        <v>441</v>
      </c>
      <c r="P807">
        <v>72</v>
      </c>
      <c r="Q807">
        <v>0</v>
      </c>
      <c r="R807">
        <v>8</v>
      </c>
      <c r="S807">
        <v>8</v>
      </c>
      <c r="T807">
        <v>0</v>
      </c>
      <c r="U807">
        <v>0</v>
      </c>
      <c r="V807">
        <v>0</v>
      </c>
      <c r="W807">
        <v>0</v>
      </c>
      <c r="X807">
        <v>0</v>
      </c>
    </row>
    <row r="808" spans="1:24" x14ac:dyDescent="0.3">
      <c r="A808" s="163"/>
      <c r="B808" s="3" t="s">
        <v>137</v>
      </c>
      <c r="C808" t="s">
        <v>138</v>
      </c>
      <c r="D808">
        <v>60</v>
      </c>
      <c r="E808" t="s">
        <v>641</v>
      </c>
      <c r="F808" s="3" t="s">
        <v>3838</v>
      </c>
      <c r="G808" t="s">
        <v>3839</v>
      </c>
      <c r="H808">
        <v>500</v>
      </c>
      <c r="I808" t="s">
        <v>210</v>
      </c>
      <c r="J808" t="s">
        <v>616</v>
      </c>
      <c r="K808">
        <v>47</v>
      </c>
      <c r="L808" t="s">
        <v>630</v>
      </c>
      <c r="M808" s="3" t="s">
        <v>3407</v>
      </c>
      <c r="N808" t="s">
        <v>3820</v>
      </c>
      <c r="O808" t="s">
        <v>441</v>
      </c>
      <c r="P808">
        <v>77</v>
      </c>
      <c r="Q808">
        <v>0</v>
      </c>
      <c r="R808">
        <v>0</v>
      </c>
      <c r="S808">
        <v>8</v>
      </c>
      <c r="T808">
        <v>0</v>
      </c>
      <c r="U808">
        <v>0</v>
      </c>
      <c r="V808">
        <v>0</v>
      </c>
      <c r="W808">
        <v>0</v>
      </c>
      <c r="X808">
        <v>0</v>
      </c>
    </row>
    <row r="809" spans="1:24" x14ac:dyDescent="0.3">
      <c r="A809" s="163"/>
      <c r="B809" s="3" t="s">
        <v>3840</v>
      </c>
      <c r="C809" t="s">
        <v>3261</v>
      </c>
      <c r="D809">
        <v>64</v>
      </c>
      <c r="E809" t="s">
        <v>3163</v>
      </c>
      <c r="F809" s="3" t="s">
        <v>3841</v>
      </c>
      <c r="G809" t="s">
        <v>3263</v>
      </c>
      <c r="H809">
        <v>500</v>
      </c>
      <c r="I809" t="s">
        <v>210</v>
      </c>
      <c r="J809" t="s">
        <v>616</v>
      </c>
      <c r="K809">
        <v>47</v>
      </c>
      <c r="L809" t="s">
        <v>630</v>
      </c>
      <c r="M809" s="3" t="s">
        <v>3407</v>
      </c>
      <c r="N809" t="s">
        <v>3820</v>
      </c>
      <c r="O809" t="s">
        <v>441</v>
      </c>
      <c r="P809">
        <v>63</v>
      </c>
      <c r="Q809">
        <v>0</v>
      </c>
      <c r="R809">
        <v>0</v>
      </c>
      <c r="S809">
        <v>0</v>
      </c>
      <c r="T809">
        <v>0</v>
      </c>
      <c r="U809">
        <v>0</v>
      </c>
      <c r="V809">
        <v>0</v>
      </c>
      <c r="W809">
        <v>0</v>
      </c>
      <c r="X809">
        <v>0</v>
      </c>
    </row>
    <row r="810" spans="1:24" x14ac:dyDescent="0.3">
      <c r="A810" s="163"/>
      <c r="B810" s="3" t="s">
        <v>3842</v>
      </c>
      <c r="C810" t="s">
        <v>3843</v>
      </c>
      <c r="D810">
        <v>60</v>
      </c>
      <c r="E810" t="s">
        <v>641</v>
      </c>
      <c r="F810" s="3" t="s">
        <v>3844</v>
      </c>
      <c r="G810" t="s">
        <v>3845</v>
      </c>
      <c r="H810">
        <v>354</v>
      </c>
      <c r="I810" t="s">
        <v>615</v>
      </c>
      <c r="J810" t="s">
        <v>616</v>
      </c>
      <c r="K810">
        <v>54</v>
      </c>
      <c r="L810" t="s">
        <v>617</v>
      </c>
      <c r="M810" s="3" t="s">
        <v>3407</v>
      </c>
      <c r="N810" t="s">
        <v>3820</v>
      </c>
      <c r="O810" t="s">
        <v>441</v>
      </c>
      <c r="P810">
        <v>0</v>
      </c>
      <c r="Q810">
        <v>0</v>
      </c>
      <c r="R810">
        <v>0</v>
      </c>
      <c r="S810">
        <v>0</v>
      </c>
      <c r="T810">
        <v>0</v>
      </c>
      <c r="U810">
        <v>0</v>
      </c>
      <c r="V810">
        <v>46</v>
      </c>
      <c r="W810">
        <v>0</v>
      </c>
      <c r="X810">
        <v>0</v>
      </c>
    </row>
    <row r="811" spans="1:24" x14ac:dyDescent="0.3">
      <c r="A811" s="163"/>
      <c r="B811" s="3" t="s">
        <v>3846</v>
      </c>
      <c r="C811" t="s">
        <v>3847</v>
      </c>
      <c r="D811">
        <v>60</v>
      </c>
      <c r="E811" t="s">
        <v>641</v>
      </c>
      <c r="F811" s="3" t="s">
        <v>3848</v>
      </c>
      <c r="G811" t="s">
        <v>3849</v>
      </c>
      <c r="H811">
        <v>354</v>
      </c>
      <c r="I811" t="s">
        <v>615</v>
      </c>
      <c r="J811" t="s">
        <v>616</v>
      </c>
      <c r="K811">
        <v>54</v>
      </c>
      <c r="L811" t="s">
        <v>617</v>
      </c>
      <c r="M811" s="3" t="s">
        <v>3407</v>
      </c>
      <c r="N811" t="s">
        <v>3820</v>
      </c>
      <c r="O811" t="s">
        <v>441</v>
      </c>
      <c r="P811">
        <v>0</v>
      </c>
      <c r="Q811">
        <v>0</v>
      </c>
      <c r="R811">
        <v>0</v>
      </c>
      <c r="S811">
        <v>0</v>
      </c>
      <c r="T811">
        <v>0</v>
      </c>
      <c r="U811">
        <v>0</v>
      </c>
      <c r="V811">
        <v>38</v>
      </c>
      <c r="W811">
        <v>0</v>
      </c>
      <c r="X811">
        <v>0</v>
      </c>
    </row>
    <row r="812" spans="1:24" x14ac:dyDescent="0.3">
      <c r="A812" s="163"/>
      <c r="B812" s="3" t="s">
        <v>3846</v>
      </c>
      <c r="C812" t="s">
        <v>3847</v>
      </c>
      <c r="D812">
        <v>60</v>
      </c>
      <c r="E812" t="s">
        <v>641</v>
      </c>
      <c r="F812" s="3" t="s">
        <v>3850</v>
      </c>
      <c r="G812" t="s">
        <v>3851</v>
      </c>
      <c r="H812">
        <v>209</v>
      </c>
      <c r="I812" t="s">
        <v>726</v>
      </c>
      <c r="J812" t="s">
        <v>616</v>
      </c>
      <c r="K812">
        <v>99</v>
      </c>
      <c r="L812" t="s">
        <v>727</v>
      </c>
      <c r="M812" s="3" t="s">
        <v>3407</v>
      </c>
      <c r="N812" t="s">
        <v>3820</v>
      </c>
      <c r="O812" t="s">
        <v>441</v>
      </c>
      <c r="P812">
        <v>0</v>
      </c>
      <c r="Q812">
        <v>0</v>
      </c>
      <c r="R812">
        <v>0</v>
      </c>
      <c r="S812">
        <v>0</v>
      </c>
      <c r="T812">
        <v>0</v>
      </c>
      <c r="U812">
        <v>0</v>
      </c>
      <c r="V812">
        <v>0</v>
      </c>
      <c r="W812">
        <v>0</v>
      </c>
      <c r="X812">
        <v>0</v>
      </c>
    </row>
    <row r="813" spans="1:24" x14ac:dyDescent="0.3">
      <c r="B813" s="3" t="s">
        <v>3423</v>
      </c>
      <c r="C813" t="s">
        <v>3424</v>
      </c>
      <c r="D813">
        <v>47</v>
      </c>
      <c r="E813" t="s">
        <v>678</v>
      </c>
      <c r="F813" s="3" t="s">
        <v>3852</v>
      </c>
      <c r="G813" t="s">
        <v>3853</v>
      </c>
      <c r="H813">
        <v>500</v>
      </c>
      <c r="I813" t="s">
        <v>210</v>
      </c>
      <c r="J813" t="s">
        <v>616</v>
      </c>
      <c r="K813">
        <v>43</v>
      </c>
      <c r="L813" t="s">
        <v>636</v>
      </c>
      <c r="M813" s="3" t="s">
        <v>3407</v>
      </c>
      <c r="N813" t="s">
        <v>3820</v>
      </c>
      <c r="O813" t="s">
        <v>441</v>
      </c>
      <c r="P813">
        <v>80</v>
      </c>
      <c r="Q813">
        <v>0</v>
      </c>
      <c r="R813">
        <v>0</v>
      </c>
      <c r="S813">
        <v>4</v>
      </c>
      <c r="T813">
        <v>0</v>
      </c>
      <c r="U813">
        <v>0</v>
      </c>
      <c r="V813">
        <v>0</v>
      </c>
      <c r="W813">
        <v>0</v>
      </c>
      <c r="X813">
        <v>0</v>
      </c>
    </row>
    <row r="814" spans="1:24" x14ac:dyDescent="0.3">
      <c r="B814" s="3" t="s">
        <v>3423</v>
      </c>
      <c r="C814" t="s">
        <v>3424</v>
      </c>
      <c r="D814">
        <v>47</v>
      </c>
      <c r="E814" t="s">
        <v>678</v>
      </c>
      <c r="F814" s="3" t="s">
        <v>3854</v>
      </c>
      <c r="G814" t="s">
        <v>3855</v>
      </c>
      <c r="H814">
        <v>354</v>
      </c>
      <c r="I814" t="s">
        <v>615</v>
      </c>
      <c r="J814" t="s">
        <v>616</v>
      </c>
      <c r="K814">
        <v>54</v>
      </c>
      <c r="L814" t="s">
        <v>617</v>
      </c>
      <c r="M814" s="3" t="s">
        <v>3407</v>
      </c>
      <c r="N814" t="s">
        <v>3820</v>
      </c>
      <c r="O814" t="s">
        <v>441</v>
      </c>
      <c r="P814">
        <v>0</v>
      </c>
      <c r="Q814">
        <v>0</v>
      </c>
      <c r="R814">
        <v>0</v>
      </c>
      <c r="S814">
        <v>0</v>
      </c>
      <c r="T814">
        <v>0</v>
      </c>
      <c r="U814">
        <v>0</v>
      </c>
      <c r="V814">
        <v>24</v>
      </c>
      <c r="W814">
        <v>0</v>
      </c>
      <c r="X814">
        <v>0</v>
      </c>
    </row>
    <row r="815" spans="1:24" x14ac:dyDescent="0.3">
      <c r="B815" s="3" t="s">
        <v>3423</v>
      </c>
      <c r="C815" t="s">
        <v>3424</v>
      </c>
      <c r="D815">
        <v>47</v>
      </c>
      <c r="E815" t="s">
        <v>678</v>
      </c>
      <c r="F815" s="3" t="s">
        <v>3856</v>
      </c>
      <c r="G815" t="s">
        <v>3857</v>
      </c>
      <c r="H815">
        <v>500</v>
      </c>
      <c r="I815" t="s">
        <v>210</v>
      </c>
      <c r="J815" t="s">
        <v>616</v>
      </c>
      <c r="K815">
        <v>41</v>
      </c>
      <c r="L815" t="s">
        <v>660</v>
      </c>
      <c r="M815" s="3" t="s">
        <v>3407</v>
      </c>
      <c r="N815" t="s">
        <v>3820</v>
      </c>
      <c r="O815" t="s">
        <v>441</v>
      </c>
      <c r="P815">
        <v>89</v>
      </c>
      <c r="Q815">
        <v>0</v>
      </c>
      <c r="R815">
        <v>6</v>
      </c>
      <c r="S815">
        <v>6</v>
      </c>
      <c r="T815">
        <v>0</v>
      </c>
      <c r="U815">
        <v>0</v>
      </c>
      <c r="V815">
        <v>0</v>
      </c>
      <c r="W815">
        <v>0</v>
      </c>
      <c r="X815">
        <v>0</v>
      </c>
    </row>
    <row r="816" spans="1:24" x14ac:dyDescent="0.3">
      <c r="B816" s="3" t="s">
        <v>3423</v>
      </c>
      <c r="C816" t="s">
        <v>3424</v>
      </c>
      <c r="D816">
        <v>47</v>
      </c>
      <c r="E816" t="s">
        <v>678</v>
      </c>
      <c r="F816" s="3" t="s">
        <v>3858</v>
      </c>
      <c r="G816" t="s">
        <v>3859</v>
      </c>
      <c r="H816">
        <v>500</v>
      </c>
      <c r="I816" t="s">
        <v>210</v>
      </c>
      <c r="J816" t="s">
        <v>616</v>
      </c>
      <c r="K816">
        <v>45</v>
      </c>
      <c r="L816" t="s">
        <v>685</v>
      </c>
      <c r="M816" s="3" t="s">
        <v>3407</v>
      </c>
      <c r="N816" t="s">
        <v>3820</v>
      </c>
      <c r="O816" t="s">
        <v>441</v>
      </c>
      <c r="P816">
        <v>159</v>
      </c>
      <c r="Q816">
        <v>0</v>
      </c>
      <c r="R816">
        <v>0</v>
      </c>
      <c r="S816">
        <v>0</v>
      </c>
      <c r="T816">
        <v>0</v>
      </c>
      <c r="U816">
        <v>0</v>
      </c>
      <c r="V816">
        <v>0</v>
      </c>
      <c r="W816">
        <v>0</v>
      </c>
      <c r="X816">
        <v>0</v>
      </c>
    </row>
    <row r="817" spans="2:24" x14ac:dyDescent="0.3">
      <c r="B817" s="3" t="s">
        <v>3423</v>
      </c>
      <c r="C817" t="s">
        <v>3424</v>
      </c>
      <c r="D817">
        <v>47</v>
      </c>
      <c r="E817" t="s">
        <v>678</v>
      </c>
      <c r="F817" s="3" t="s">
        <v>3860</v>
      </c>
      <c r="G817" t="s">
        <v>3861</v>
      </c>
      <c r="H817">
        <v>202</v>
      </c>
      <c r="I817" t="s">
        <v>650</v>
      </c>
      <c r="J817" t="s">
        <v>616</v>
      </c>
      <c r="K817">
        <v>52</v>
      </c>
      <c r="L817" t="s">
        <v>2686</v>
      </c>
      <c r="M817" s="3" t="s">
        <v>3407</v>
      </c>
      <c r="N817" t="s">
        <v>3820</v>
      </c>
      <c r="O817" t="s">
        <v>441</v>
      </c>
      <c r="P817">
        <v>0</v>
      </c>
      <c r="Q817">
        <v>0</v>
      </c>
      <c r="R817">
        <v>0</v>
      </c>
      <c r="S817">
        <v>0</v>
      </c>
      <c r="T817">
        <v>0</v>
      </c>
      <c r="U817">
        <v>0</v>
      </c>
      <c r="V817">
        <v>0</v>
      </c>
      <c r="W817">
        <v>0</v>
      </c>
      <c r="X817">
        <v>0</v>
      </c>
    </row>
    <row r="818" spans="2:24" x14ac:dyDescent="0.3">
      <c r="B818" s="3" t="s">
        <v>3423</v>
      </c>
      <c r="C818" t="s">
        <v>3424</v>
      </c>
      <c r="D818">
        <v>47</v>
      </c>
      <c r="E818" t="s">
        <v>678</v>
      </c>
      <c r="F818" s="3" t="s">
        <v>3862</v>
      </c>
      <c r="G818" t="s">
        <v>3863</v>
      </c>
      <c r="H818">
        <v>500</v>
      </c>
      <c r="I818" t="s">
        <v>210</v>
      </c>
      <c r="J818" t="s">
        <v>616</v>
      </c>
      <c r="K818">
        <v>41</v>
      </c>
      <c r="L818" t="s">
        <v>660</v>
      </c>
      <c r="M818" s="3" t="s">
        <v>3407</v>
      </c>
      <c r="N818" t="s">
        <v>3820</v>
      </c>
      <c r="O818" t="s">
        <v>441</v>
      </c>
      <c r="P818">
        <v>80</v>
      </c>
      <c r="Q818">
        <v>0</v>
      </c>
      <c r="R818">
        <v>0</v>
      </c>
      <c r="S818">
        <v>0</v>
      </c>
      <c r="T818">
        <v>0</v>
      </c>
      <c r="U818">
        <v>0</v>
      </c>
      <c r="V818">
        <v>0</v>
      </c>
      <c r="W818">
        <v>0</v>
      </c>
      <c r="X818">
        <v>0</v>
      </c>
    </row>
    <row r="819" spans="2:24" x14ac:dyDescent="0.3">
      <c r="B819" s="3" t="s">
        <v>3423</v>
      </c>
      <c r="C819" t="s">
        <v>3424</v>
      </c>
      <c r="D819">
        <v>47</v>
      </c>
      <c r="E819" t="s">
        <v>678</v>
      </c>
      <c r="F819" s="3" t="s">
        <v>3864</v>
      </c>
      <c r="G819" t="s">
        <v>3865</v>
      </c>
      <c r="H819">
        <v>500</v>
      </c>
      <c r="I819" t="s">
        <v>210</v>
      </c>
      <c r="J819" t="s">
        <v>616</v>
      </c>
      <c r="K819">
        <v>41</v>
      </c>
      <c r="L819" t="s">
        <v>660</v>
      </c>
      <c r="M819" s="3" t="s">
        <v>3407</v>
      </c>
      <c r="N819" t="s">
        <v>3820</v>
      </c>
      <c r="O819" t="s">
        <v>441</v>
      </c>
      <c r="P819">
        <v>79</v>
      </c>
      <c r="Q819">
        <v>0</v>
      </c>
      <c r="R819">
        <v>12</v>
      </c>
      <c r="S819">
        <v>0</v>
      </c>
      <c r="T819">
        <v>0</v>
      </c>
      <c r="U819">
        <v>0</v>
      </c>
      <c r="V819">
        <v>0</v>
      </c>
      <c r="W819">
        <v>0</v>
      </c>
      <c r="X819">
        <v>0</v>
      </c>
    </row>
    <row r="820" spans="2:24" x14ac:dyDescent="0.3">
      <c r="B820" s="3" t="s">
        <v>3866</v>
      </c>
      <c r="C820" t="s">
        <v>3867</v>
      </c>
      <c r="D820">
        <v>60</v>
      </c>
      <c r="E820" t="s">
        <v>641</v>
      </c>
      <c r="F820" s="3" t="s">
        <v>3868</v>
      </c>
      <c r="G820" t="s">
        <v>3869</v>
      </c>
      <c r="H820">
        <v>207</v>
      </c>
      <c r="I820" t="s">
        <v>706</v>
      </c>
      <c r="J820" t="s">
        <v>616</v>
      </c>
      <c r="K820">
        <v>9</v>
      </c>
      <c r="L820" t="s">
        <v>707</v>
      </c>
      <c r="M820" s="3" t="s">
        <v>3407</v>
      </c>
      <c r="N820" t="s">
        <v>3820</v>
      </c>
      <c r="O820" t="s">
        <v>441</v>
      </c>
      <c r="P820">
        <v>0</v>
      </c>
      <c r="Q820">
        <v>10</v>
      </c>
      <c r="R820">
        <v>0</v>
      </c>
      <c r="S820">
        <v>0</v>
      </c>
      <c r="T820">
        <v>0</v>
      </c>
      <c r="U820">
        <v>0</v>
      </c>
      <c r="V820">
        <v>0</v>
      </c>
      <c r="W820">
        <v>0</v>
      </c>
      <c r="X820">
        <v>0</v>
      </c>
    </row>
    <row r="821" spans="2:24" x14ac:dyDescent="0.3">
      <c r="B821" s="3" t="s">
        <v>3866</v>
      </c>
      <c r="C821" t="s">
        <v>3867</v>
      </c>
      <c r="D821">
        <v>60</v>
      </c>
      <c r="E821" t="s">
        <v>641</v>
      </c>
      <c r="F821" s="3" t="s">
        <v>3870</v>
      </c>
      <c r="G821" t="s">
        <v>3871</v>
      </c>
      <c r="H821">
        <v>209</v>
      </c>
      <c r="I821" t="s">
        <v>726</v>
      </c>
      <c r="J821" t="s">
        <v>616</v>
      </c>
      <c r="K821">
        <v>99</v>
      </c>
      <c r="L821" t="s">
        <v>727</v>
      </c>
      <c r="M821" s="3" t="s">
        <v>3407</v>
      </c>
      <c r="N821" t="s">
        <v>3820</v>
      </c>
      <c r="O821" t="s">
        <v>441</v>
      </c>
      <c r="P821">
        <v>0</v>
      </c>
      <c r="Q821">
        <v>0</v>
      </c>
      <c r="R821">
        <v>0</v>
      </c>
      <c r="S821">
        <v>0</v>
      </c>
      <c r="T821">
        <v>0</v>
      </c>
      <c r="U821">
        <v>0</v>
      </c>
      <c r="V821">
        <v>0</v>
      </c>
      <c r="W821">
        <v>0</v>
      </c>
      <c r="X821">
        <v>0</v>
      </c>
    </row>
    <row r="822" spans="2:24" x14ac:dyDescent="0.3">
      <c r="B822" s="3" t="s">
        <v>3866</v>
      </c>
      <c r="C822" t="s">
        <v>3867</v>
      </c>
      <c r="D822">
        <v>60</v>
      </c>
      <c r="E822" t="s">
        <v>641</v>
      </c>
      <c r="F822" s="3" t="s">
        <v>3872</v>
      </c>
      <c r="G822" t="s">
        <v>3873</v>
      </c>
      <c r="H822">
        <v>354</v>
      </c>
      <c r="I822" t="s">
        <v>615</v>
      </c>
      <c r="J822" t="s">
        <v>629</v>
      </c>
      <c r="K822">
        <v>54</v>
      </c>
      <c r="L822" t="s">
        <v>617</v>
      </c>
      <c r="M822" s="3" t="s">
        <v>3407</v>
      </c>
      <c r="N822" t="s">
        <v>3820</v>
      </c>
      <c r="O822" t="s">
        <v>441</v>
      </c>
      <c r="P822">
        <v>0</v>
      </c>
      <c r="Q822">
        <v>0</v>
      </c>
      <c r="R822">
        <v>0</v>
      </c>
      <c r="S822">
        <v>0</v>
      </c>
      <c r="T822">
        <v>0</v>
      </c>
      <c r="U822">
        <v>0</v>
      </c>
      <c r="V822">
        <v>125</v>
      </c>
      <c r="W822">
        <v>20</v>
      </c>
      <c r="X822">
        <v>0</v>
      </c>
    </row>
    <row r="823" spans="2:24" x14ac:dyDescent="0.3">
      <c r="B823" s="3" t="s">
        <v>3874</v>
      </c>
      <c r="C823" t="s">
        <v>3875</v>
      </c>
      <c r="D823">
        <v>17</v>
      </c>
      <c r="E823" t="s">
        <v>712</v>
      </c>
      <c r="F823" s="3" t="s">
        <v>3876</v>
      </c>
      <c r="G823" t="s">
        <v>3877</v>
      </c>
      <c r="H823">
        <v>500</v>
      </c>
      <c r="I823" t="s">
        <v>210</v>
      </c>
      <c r="J823" t="s">
        <v>616</v>
      </c>
      <c r="K823">
        <v>45</v>
      </c>
      <c r="L823" t="s">
        <v>685</v>
      </c>
      <c r="M823" s="3" t="s">
        <v>3407</v>
      </c>
      <c r="N823" t="s">
        <v>3820</v>
      </c>
      <c r="O823" t="s">
        <v>441</v>
      </c>
      <c r="P823">
        <v>80</v>
      </c>
      <c r="Q823">
        <v>0</v>
      </c>
      <c r="R823">
        <v>0</v>
      </c>
      <c r="S823">
        <v>0</v>
      </c>
      <c r="T823">
        <v>0</v>
      </c>
      <c r="U823">
        <v>0</v>
      </c>
      <c r="V823">
        <v>0</v>
      </c>
      <c r="W823">
        <v>0</v>
      </c>
      <c r="X823">
        <v>0</v>
      </c>
    </row>
    <row r="824" spans="2:24" x14ac:dyDescent="0.3">
      <c r="B824" s="3" t="s">
        <v>3874</v>
      </c>
      <c r="C824" t="s">
        <v>3875</v>
      </c>
      <c r="D824">
        <v>17</v>
      </c>
      <c r="E824" t="s">
        <v>712</v>
      </c>
      <c r="F824" s="3" t="s">
        <v>3878</v>
      </c>
      <c r="G824" t="s">
        <v>3879</v>
      </c>
      <c r="H824">
        <v>500</v>
      </c>
      <c r="I824" t="s">
        <v>210</v>
      </c>
      <c r="J824" t="s">
        <v>616</v>
      </c>
      <c r="K824">
        <v>45</v>
      </c>
      <c r="L824" t="s">
        <v>685</v>
      </c>
      <c r="M824" s="3" t="s">
        <v>3407</v>
      </c>
      <c r="N824" t="s">
        <v>3820</v>
      </c>
      <c r="O824" t="s">
        <v>441</v>
      </c>
      <c r="P824">
        <v>88</v>
      </c>
      <c r="Q824">
        <v>0</v>
      </c>
      <c r="R824">
        <v>0</v>
      </c>
      <c r="S824">
        <v>0</v>
      </c>
      <c r="T824">
        <v>0</v>
      </c>
      <c r="U824">
        <v>0</v>
      </c>
      <c r="V824">
        <v>0</v>
      </c>
      <c r="W824">
        <v>0</v>
      </c>
      <c r="X824">
        <v>0</v>
      </c>
    </row>
    <row r="825" spans="2:24" x14ac:dyDescent="0.3">
      <c r="B825" s="3" t="s">
        <v>3874</v>
      </c>
      <c r="C825" t="s">
        <v>3875</v>
      </c>
      <c r="D825">
        <v>17</v>
      </c>
      <c r="E825" t="s">
        <v>712</v>
      </c>
      <c r="F825" s="3" t="s">
        <v>3880</v>
      </c>
      <c r="G825" t="s">
        <v>3881</v>
      </c>
      <c r="H825">
        <v>202</v>
      </c>
      <c r="I825" t="s">
        <v>650</v>
      </c>
      <c r="J825" t="s">
        <v>616</v>
      </c>
      <c r="K825">
        <v>52</v>
      </c>
      <c r="L825" t="s">
        <v>2686</v>
      </c>
      <c r="M825" s="3" t="s">
        <v>3407</v>
      </c>
      <c r="N825" t="s">
        <v>3820</v>
      </c>
      <c r="O825" t="s">
        <v>441</v>
      </c>
      <c r="P825">
        <v>0</v>
      </c>
      <c r="Q825">
        <v>0</v>
      </c>
      <c r="R825">
        <v>0</v>
      </c>
      <c r="S825">
        <v>0</v>
      </c>
      <c r="T825">
        <v>0</v>
      </c>
      <c r="U825">
        <v>0</v>
      </c>
      <c r="V825">
        <v>0</v>
      </c>
      <c r="W825">
        <v>0</v>
      </c>
      <c r="X825">
        <v>0</v>
      </c>
    </row>
    <row r="826" spans="2:24" x14ac:dyDescent="0.3">
      <c r="B826" s="3" t="s">
        <v>3874</v>
      </c>
      <c r="C826" t="s">
        <v>3875</v>
      </c>
      <c r="D826">
        <v>17</v>
      </c>
      <c r="E826" t="s">
        <v>712</v>
      </c>
      <c r="F826" s="3" t="s">
        <v>3882</v>
      </c>
      <c r="G826" t="s">
        <v>3883</v>
      </c>
      <c r="H826">
        <v>500</v>
      </c>
      <c r="I826" t="s">
        <v>210</v>
      </c>
      <c r="J826" t="s">
        <v>616</v>
      </c>
      <c r="K826">
        <v>45</v>
      </c>
      <c r="L826" t="s">
        <v>685</v>
      </c>
      <c r="M826" s="3" t="s">
        <v>3407</v>
      </c>
      <c r="N826" t="s">
        <v>3820</v>
      </c>
      <c r="O826" t="s">
        <v>441</v>
      </c>
      <c r="P826">
        <v>80</v>
      </c>
      <c r="Q826">
        <v>0</v>
      </c>
      <c r="R826">
        <v>0</v>
      </c>
      <c r="S826">
        <v>0</v>
      </c>
      <c r="T826">
        <v>0</v>
      </c>
      <c r="U826">
        <v>0</v>
      </c>
      <c r="V826">
        <v>0</v>
      </c>
      <c r="W826">
        <v>0</v>
      </c>
      <c r="X826">
        <v>0</v>
      </c>
    </row>
    <row r="827" spans="2:24" x14ac:dyDescent="0.3">
      <c r="B827" s="3" t="s">
        <v>3874</v>
      </c>
      <c r="C827" t="s">
        <v>3875</v>
      </c>
      <c r="D827">
        <v>17</v>
      </c>
      <c r="E827" t="s">
        <v>712</v>
      </c>
      <c r="F827" s="3" t="s">
        <v>3884</v>
      </c>
      <c r="G827" t="s">
        <v>3885</v>
      </c>
      <c r="H827">
        <v>500</v>
      </c>
      <c r="I827" t="s">
        <v>210</v>
      </c>
      <c r="J827" t="s">
        <v>616</v>
      </c>
      <c r="K827">
        <v>45</v>
      </c>
      <c r="L827" t="s">
        <v>685</v>
      </c>
      <c r="M827" s="3" t="s">
        <v>3407</v>
      </c>
      <c r="N827" t="s">
        <v>3820</v>
      </c>
      <c r="O827" t="s">
        <v>441</v>
      </c>
      <c r="P827">
        <v>80</v>
      </c>
      <c r="Q827">
        <v>0</v>
      </c>
      <c r="R827">
        <v>0</v>
      </c>
      <c r="S827">
        <v>0</v>
      </c>
      <c r="T827">
        <v>0</v>
      </c>
      <c r="U827">
        <v>0</v>
      </c>
      <c r="V827">
        <v>0</v>
      </c>
      <c r="W827">
        <v>0</v>
      </c>
      <c r="X827">
        <v>0</v>
      </c>
    </row>
    <row r="828" spans="2:24" x14ac:dyDescent="0.3">
      <c r="B828" s="3" t="s">
        <v>3874</v>
      </c>
      <c r="C828" t="s">
        <v>3875</v>
      </c>
      <c r="D828">
        <v>17</v>
      </c>
      <c r="E828" t="s">
        <v>712</v>
      </c>
      <c r="F828" s="3" t="s">
        <v>3886</v>
      </c>
      <c r="G828" t="s">
        <v>3887</v>
      </c>
      <c r="H828">
        <v>500</v>
      </c>
      <c r="I828" t="s">
        <v>210</v>
      </c>
      <c r="J828" t="s">
        <v>616</v>
      </c>
      <c r="K828">
        <v>45</v>
      </c>
      <c r="L828" t="s">
        <v>685</v>
      </c>
      <c r="M828" s="3" t="s">
        <v>3407</v>
      </c>
      <c r="N828" t="s">
        <v>3820</v>
      </c>
      <c r="O828" t="s">
        <v>441</v>
      </c>
      <c r="P828">
        <v>78</v>
      </c>
      <c r="Q828">
        <v>0</v>
      </c>
      <c r="R828">
        <v>0</v>
      </c>
      <c r="S828">
        <v>0</v>
      </c>
      <c r="T828">
        <v>0</v>
      </c>
      <c r="U828">
        <v>0</v>
      </c>
      <c r="V828">
        <v>0</v>
      </c>
      <c r="W828">
        <v>0</v>
      </c>
      <c r="X828">
        <v>0</v>
      </c>
    </row>
    <row r="829" spans="2:24" x14ac:dyDescent="0.3">
      <c r="B829" s="3" t="s">
        <v>3874</v>
      </c>
      <c r="C829" t="s">
        <v>3875</v>
      </c>
      <c r="D829">
        <v>17</v>
      </c>
      <c r="E829" t="s">
        <v>712</v>
      </c>
      <c r="F829" s="3" t="s">
        <v>3888</v>
      </c>
      <c r="G829" t="s">
        <v>3889</v>
      </c>
      <c r="H829">
        <v>202</v>
      </c>
      <c r="I829" t="s">
        <v>650</v>
      </c>
      <c r="J829" t="s">
        <v>616</v>
      </c>
      <c r="K829">
        <v>52</v>
      </c>
      <c r="L829" t="s">
        <v>2686</v>
      </c>
      <c r="M829" s="3" t="s">
        <v>3407</v>
      </c>
      <c r="N829" t="s">
        <v>3820</v>
      </c>
      <c r="O829" t="s">
        <v>441</v>
      </c>
      <c r="P829">
        <v>0</v>
      </c>
      <c r="Q829">
        <v>0</v>
      </c>
      <c r="R829">
        <v>0</v>
      </c>
      <c r="S829">
        <v>0</v>
      </c>
      <c r="T829">
        <v>0</v>
      </c>
      <c r="U829">
        <v>0</v>
      </c>
      <c r="V829">
        <v>0</v>
      </c>
      <c r="W829">
        <v>0</v>
      </c>
      <c r="X829">
        <v>0</v>
      </c>
    </row>
    <row r="830" spans="2:24" x14ac:dyDescent="0.3">
      <c r="B830" s="3" t="s">
        <v>3874</v>
      </c>
      <c r="C830" t="s">
        <v>3875</v>
      </c>
      <c r="D830">
        <v>17</v>
      </c>
      <c r="E830" t="s">
        <v>712</v>
      </c>
      <c r="F830" s="3" t="s">
        <v>3890</v>
      </c>
      <c r="G830" t="s">
        <v>3891</v>
      </c>
      <c r="H830">
        <v>202</v>
      </c>
      <c r="I830" t="s">
        <v>650</v>
      </c>
      <c r="J830" t="s">
        <v>616</v>
      </c>
      <c r="K830">
        <v>52</v>
      </c>
      <c r="L830" t="s">
        <v>2686</v>
      </c>
      <c r="M830" s="3" t="s">
        <v>3407</v>
      </c>
      <c r="N830" t="s">
        <v>3820</v>
      </c>
      <c r="O830" t="s">
        <v>441</v>
      </c>
      <c r="P830">
        <v>0</v>
      </c>
      <c r="Q830">
        <v>0</v>
      </c>
      <c r="R830">
        <v>0</v>
      </c>
      <c r="S830">
        <v>0</v>
      </c>
      <c r="T830">
        <v>0</v>
      </c>
      <c r="U830">
        <v>0</v>
      </c>
      <c r="V830">
        <v>0</v>
      </c>
      <c r="W830">
        <v>0</v>
      </c>
      <c r="X830">
        <v>0</v>
      </c>
    </row>
    <row r="831" spans="2:24" x14ac:dyDescent="0.3">
      <c r="B831" s="3" t="s">
        <v>3892</v>
      </c>
      <c r="C831" t="s">
        <v>3893</v>
      </c>
      <c r="D831">
        <v>95</v>
      </c>
      <c r="E831" t="s">
        <v>626</v>
      </c>
      <c r="F831" s="3" t="s">
        <v>3894</v>
      </c>
      <c r="G831" t="s">
        <v>3895</v>
      </c>
      <c r="H831">
        <v>202</v>
      </c>
      <c r="I831" t="s">
        <v>650</v>
      </c>
      <c r="J831" t="s">
        <v>616</v>
      </c>
      <c r="K831">
        <v>1</v>
      </c>
      <c r="L831" t="s">
        <v>651</v>
      </c>
      <c r="M831" s="3" t="s">
        <v>3407</v>
      </c>
      <c r="N831" t="s">
        <v>3820</v>
      </c>
      <c r="O831" t="s">
        <v>441</v>
      </c>
      <c r="P831">
        <v>0</v>
      </c>
      <c r="Q831">
        <v>0</v>
      </c>
      <c r="R831">
        <v>0</v>
      </c>
      <c r="S831">
        <v>0</v>
      </c>
      <c r="T831">
        <v>0</v>
      </c>
      <c r="U831">
        <v>0</v>
      </c>
      <c r="V831">
        <v>0</v>
      </c>
      <c r="W831">
        <v>0</v>
      </c>
      <c r="X831">
        <v>0</v>
      </c>
    </row>
    <row r="832" spans="2:24" x14ac:dyDescent="0.3">
      <c r="B832" s="3" t="s">
        <v>216</v>
      </c>
      <c r="C832" t="s">
        <v>217</v>
      </c>
      <c r="D832">
        <v>95</v>
      </c>
      <c r="E832" t="s">
        <v>626</v>
      </c>
      <c r="F832" s="3" t="s">
        <v>3896</v>
      </c>
      <c r="G832" t="s">
        <v>3897</v>
      </c>
      <c r="H832">
        <v>500</v>
      </c>
      <c r="I832" t="s">
        <v>210</v>
      </c>
      <c r="J832" t="s">
        <v>616</v>
      </c>
      <c r="K832">
        <v>47</v>
      </c>
      <c r="L832" t="s">
        <v>630</v>
      </c>
      <c r="M832" s="3" t="s">
        <v>3407</v>
      </c>
      <c r="N832" t="s">
        <v>3820</v>
      </c>
      <c r="O832" t="s">
        <v>441</v>
      </c>
      <c r="P832">
        <v>86</v>
      </c>
      <c r="Q832">
        <v>0</v>
      </c>
      <c r="R832">
        <v>0</v>
      </c>
      <c r="S832">
        <v>0</v>
      </c>
      <c r="T832">
        <v>0</v>
      </c>
      <c r="U832">
        <v>0</v>
      </c>
      <c r="V832">
        <v>0</v>
      </c>
      <c r="W832">
        <v>0</v>
      </c>
      <c r="X832">
        <v>0</v>
      </c>
    </row>
    <row r="833" spans="1:24" x14ac:dyDescent="0.3">
      <c r="B833" s="3" t="s">
        <v>2903</v>
      </c>
      <c r="C833" t="s">
        <v>2904</v>
      </c>
      <c r="D833">
        <v>61</v>
      </c>
      <c r="E833" t="s">
        <v>688</v>
      </c>
      <c r="F833" s="3" t="s">
        <v>3898</v>
      </c>
      <c r="G833" t="s">
        <v>3899</v>
      </c>
      <c r="H833">
        <v>209</v>
      </c>
      <c r="I833" t="s">
        <v>726</v>
      </c>
      <c r="J833" t="s">
        <v>616</v>
      </c>
      <c r="K833">
        <v>9</v>
      </c>
      <c r="L833" t="s">
        <v>707</v>
      </c>
      <c r="M833" s="3" t="s">
        <v>3407</v>
      </c>
      <c r="N833" t="s">
        <v>3820</v>
      </c>
      <c r="O833" t="s">
        <v>441</v>
      </c>
      <c r="P833">
        <v>0</v>
      </c>
      <c r="Q833">
        <v>0</v>
      </c>
      <c r="R833">
        <v>0</v>
      </c>
      <c r="S833">
        <v>0</v>
      </c>
      <c r="T833">
        <v>0</v>
      </c>
      <c r="U833">
        <v>0</v>
      </c>
      <c r="V833">
        <v>23</v>
      </c>
      <c r="W833">
        <v>0</v>
      </c>
      <c r="X833">
        <v>0</v>
      </c>
    </row>
    <row r="834" spans="1:24" x14ac:dyDescent="0.3">
      <c r="B834" s="3" t="s">
        <v>3900</v>
      </c>
      <c r="C834" t="s">
        <v>3901</v>
      </c>
      <c r="D834">
        <v>63</v>
      </c>
      <c r="E834" t="s">
        <v>1305</v>
      </c>
      <c r="F834" s="3" t="s">
        <v>3902</v>
      </c>
      <c r="G834" t="s">
        <v>3903</v>
      </c>
      <c r="H834">
        <v>500</v>
      </c>
      <c r="I834" t="s">
        <v>210</v>
      </c>
      <c r="J834" t="s">
        <v>616</v>
      </c>
      <c r="K834">
        <v>45</v>
      </c>
      <c r="L834" t="s">
        <v>685</v>
      </c>
      <c r="M834" s="3" t="s">
        <v>3407</v>
      </c>
      <c r="N834" t="s">
        <v>3820</v>
      </c>
      <c r="O834" t="s">
        <v>441</v>
      </c>
      <c r="P834">
        <v>137</v>
      </c>
      <c r="Q834">
        <v>0</v>
      </c>
      <c r="R834">
        <v>12</v>
      </c>
      <c r="S834">
        <v>8</v>
      </c>
      <c r="T834">
        <v>0</v>
      </c>
      <c r="U834">
        <v>0</v>
      </c>
      <c r="V834">
        <v>0</v>
      </c>
      <c r="W834">
        <v>0</v>
      </c>
      <c r="X834">
        <v>0</v>
      </c>
    </row>
    <row r="835" spans="1:24" x14ac:dyDescent="0.3">
      <c r="B835" s="3" t="s">
        <v>686</v>
      </c>
      <c r="C835" t="s">
        <v>687</v>
      </c>
      <c r="D835">
        <v>61</v>
      </c>
      <c r="E835" t="s">
        <v>688</v>
      </c>
      <c r="F835" s="3" t="s">
        <v>3904</v>
      </c>
      <c r="G835" t="s">
        <v>3905</v>
      </c>
      <c r="H835">
        <v>209</v>
      </c>
      <c r="I835" t="s">
        <v>726</v>
      </c>
      <c r="J835" t="s">
        <v>616</v>
      </c>
      <c r="K835">
        <v>99</v>
      </c>
      <c r="L835" t="s">
        <v>727</v>
      </c>
      <c r="M835" s="3" t="s">
        <v>3407</v>
      </c>
      <c r="N835" t="s">
        <v>3820</v>
      </c>
      <c r="O835" t="s">
        <v>441</v>
      </c>
      <c r="P835">
        <v>0</v>
      </c>
      <c r="Q835">
        <v>0</v>
      </c>
      <c r="R835">
        <v>0</v>
      </c>
      <c r="S835">
        <v>0</v>
      </c>
      <c r="T835">
        <v>0</v>
      </c>
      <c r="U835">
        <v>0</v>
      </c>
      <c r="V835">
        <v>0</v>
      </c>
      <c r="W835">
        <v>0</v>
      </c>
      <c r="X835">
        <v>0</v>
      </c>
    </row>
    <row r="836" spans="1:24" x14ac:dyDescent="0.3">
      <c r="B836" s="3" t="s">
        <v>686</v>
      </c>
      <c r="C836" t="s">
        <v>687</v>
      </c>
      <c r="D836">
        <v>61</v>
      </c>
      <c r="E836" t="s">
        <v>688</v>
      </c>
      <c r="F836" s="3" t="s">
        <v>3906</v>
      </c>
      <c r="G836" t="s">
        <v>3907</v>
      </c>
      <c r="H836">
        <v>354</v>
      </c>
      <c r="I836" t="s">
        <v>615</v>
      </c>
      <c r="J836" t="s">
        <v>616</v>
      </c>
      <c r="K836">
        <v>54</v>
      </c>
      <c r="L836" t="s">
        <v>617</v>
      </c>
      <c r="M836" s="3" t="s">
        <v>3407</v>
      </c>
      <c r="N836" t="s">
        <v>3820</v>
      </c>
      <c r="O836" t="s">
        <v>441</v>
      </c>
      <c r="P836">
        <v>0</v>
      </c>
      <c r="Q836">
        <v>0</v>
      </c>
      <c r="R836">
        <v>0</v>
      </c>
      <c r="S836">
        <v>0</v>
      </c>
      <c r="T836">
        <v>0</v>
      </c>
      <c r="U836">
        <v>0</v>
      </c>
      <c r="V836">
        <v>70</v>
      </c>
      <c r="W836">
        <v>0</v>
      </c>
      <c r="X836">
        <v>0</v>
      </c>
    </row>
    <row r="837" spans="1:24" x14ac:dyDescent="0.3">
      <c r="B837" s="3" t="s">
        <v>3908</v>
      </c>
      <c r="C837" t="s">
        <v>3909</v>
      </c>
      <c r="D837">
        <v>61</v>
      </c>
      <c r="E837" t="s">
        <v>688</v>
      </c>
      <c r="F837" s="3" t="s">
        <v>3910</v>
      </c>
      <c r="G837" t="s">
        <v>3911</v>
      </c>
      <c r="H837">
        <v>500</v>
      </c>
      <c r="I837" t="s">
        <v>210</v>
      </c>
      <c r="J837" t="s">
        <v>616</v>
      </c>
      <c r="K837">
        <v>45</v>
      </c>
      <c r="L837" t="s">
        <v>685</v>
      </c>
      <c r="M837" s="3" t="s">
        <v>3407</v>
      </c>
      <c r="N837" t="s">
        <v>3820</v>
      </c>
      <c r="O837" t="s">
        <v>441</v>
      </c>
      <c r="P837">
        <v>190</v>
      </c>
      <c r="Q837">
        <v>0</v>
      </c>
      <c r="R837">
        <v>0</v>
      </c>
      <c r="S837">
        <v>0</v>
      </c>
      <c r="T837">
        <v>0</v>
      </c>
      <c r="U837">
        <v>0</v>
      </c>
      <c r="V837">
        <v>0</v>
      </c>
      <c r="W837">
        <v>0</v>
      </c>
      <c r="X837">
        <v>0</v>
      </c>
    </row>
    <row r="838" spans="1:24" x14ac:dyDescent="0.3">
      <c r="B838" s="3" t="s">
        <v>3912</v>
      </c>
      <c r="C838" t="s">
        <v>3913</v>
      </c>
      <c r="D838">
        <v>61</v>
      </c>
      <c r="E838" t="s">
        <v>688</v>
      </c>
      <c r="F838" s="3" t="s">
        <v>3914</v>
      </c>
      <c r="G838" t="s">
        <v>3915</v>
      </c>
      <c r="H838">
        <v>500</v>
      </c>
      <c r="I838" t="s">
        <v>210</v>
      </c>
      <c r="J838" t="s">
        <v>616</v>
      </c>
      <c r="K838">
        <v>45</v>
      </c>
      <c r="L838" t="s">
        <v>685</v>
      </c>
      <c r="M838" s="3" t="s">
        <v>3407</v>
      </c>
      <c r="N838" t="s">
        <v>3820</v>
      </c>
      <c r="O838" t="s">
        <v>441</v>
      </c>
      <c r="P838">
        <v>95</v>
      </c>
      <c r="Q838">
        <v>0</v>
      </c>
      <c r="R838">
        <v>0</v>
      </c>
      <c r="S838">
        <v>7</v>
      </c>
      <c r="T838">
        <v>0</v>
      </c>
      <c r="U838">
        <v>0</v>
      </c>
      <c r="V838">
        <v>0</v>
      </c>
      <c r="W838">
        <v>0</v>
      </c>
      <c r="X838">
        <v>0</v>
      </c>
    </row>
    <row r="839" spans="1:24" x14ac:dyDescent="0.3">
      <c r="B839" s="3" t="s">
        <v>1272</v>
      </c>
      <c r="C839" t="s">
        <v>1273</v>
      </c>
      <c r="D839">
        <v>73</v>
      </c>
      <c r="E839" t="s">
        <v>1099</v>
      </c>
      <c r="F839" s="3" t="s">
        <v>3916</v>
      </c>
      <c r="G839" t="s">
        <v>3917</v>
      </c>
      <c r="H839">
        <v>500</v>
      </c>
      <c r="I839" t="s">
        <v>210</v>
      </c>
      <c r="J839" t="s">
        <v>616</v>
      </c>
      <c r="K839">
        <v>47</v>
      </c>
      <c r="L839" t="s">
        <v>630</v>
      </c>
      <c r="M839" s="3" t="s">
        <v>3407</v>
      </c>
      <c r="N839" t="s">
        <v>3820</v>
      </c>
      <c r="O839" t="s">
        <v>441</v>
      </c>
      <c r="P839">
        <v>66</v>
      </c>
      <c r="Q839">
        <v>0</v>
      </c>
      <c r="R839">
        <v>0</v>
      </c>
      <c r="S839">
        <v>2</v>
      </c>
      <c r="T839">
        <v>0</v>
      </c>
      <c r="U839">
        <v>0</v>
      </c>
      <c r="V839">
        <v>0</v>
      </c>
      <c r="W839">
        <v>0</v>
      </c>
      <c r="X839">
        <v>0</v>
      </c>
    </row>
    <row r="840" spans="1:24" x14ac:dyDescent="0.3">
      <c r="B840" s="3" t="s">
        <v>1272</v>
      </c>
      <c r="C840" t="s">
        <v>1273</v>
      </c>
      <c r="D840">
        <v>73</v>
      </c>
      <c r="E840" t="s">
        <v>1099</v>
      </c>
      <c r="F840" s="3" t="s">
        <v>3918</v>
      </c>
      <c r="G840" t="s">
        <v>3919</v>
      </c>
      <c r="H840">
        <v>500</v>
      </c>
      <c r="I840" t="s">
        <v>210</v>
      </c>
      <c r="J840" t="s">
        <v>616</v>
      </c>
      <c r="K840">
        <v>47</v>
      </c>
      <c r="L840" t="s">
        <v>630</v>
      </c>
      <c r="M840" s="3" t="s">
        <v>3407</v>
      </c>
      <c r="N840" t="s">
        <v>3820</v>
      </c>
      <c r="O840" t="s">
        <v>441</v>
      </c>
      <c r="P840">
        <v>90</v>
      </c>
      <c r="Q840">
        <v>0</v>
      </c>
      <c r="R840">
        <v>0</v>
      </c>
      <c r="S840">
        <v>5</v>
      </c>
      <c r="T840">
        <v>0</v>
      </c>
      <c r="U840">
        <v>0</v>
      </c>
      <c r="V840">
        <v>0</v>
      </c>
      <c r="W840">
        <v>0</v>
      </c>
      <c r="X840">
        <v>0</v>
      </c>
    </row>
    <row r="841" spans="1:24" x14ac:dyDescent="0.3">
      <c r="B841" s="3" t="s">
        <v>3920</v>
      </c>
      <c r="C841" t="s">
        <v>3921</v>
      </c>
      <c r="D841">
        <v>13</v>
      </c>
      <c r="E841" t="s">
        <v>699</v>
      </c>
      <c r="F841" s="3" t="s">
        <v>3922</v>
      </c>
      <c r="G841" t="s">
        <v>3923</v>
      </c>
      <c r="H841">
        <v>500</v>
      </c>
      <c r="I841" t="s">
        <v>210</v>
      </c>
      <c r="J841" t="s">
        <v>629</v>
      </c>
      <c r="K841">
        <v>40</v>
      </c>
      <c r="L841" t="s">
        <v>623</v>
      </c>
      <c r="M841" s="3" t="s">
        <v>3407</v>
      </c>
      <c r="N841" t="s">
        <v>3924</v>
      </c>
      <c r="O841" t="s">
        <v>3925</v>
      </c>
      <c r="P841">
        <v>206</v>
      </c>
      <c r="Q841">
        <v>0</v>
      </c>
      <c r="R841">
        <v>0</v>
      </c>
      <c r="S841">
        <v>0</v>
      </c>
      <c r="T841">
        <v>0</v>
      </c>
      <c r="U841">
        <v>0</v>
      </c>
      <c r="V841">
        <v>0</v>
      </c>
      <c r="W841">
        <v>0</v>
      </c>
      <c r="X841">
        <v>0</v>
      </c>
    </row>
    <row r="842" spans="1:24" x14ac:dyDescent="0.3">
      <c r="B842" s="3" t="s">
        <v>3920</v>
      </c>
      <c r="C842" t="s">
        <v>3921</v>
      </c>
      <c r="D842">
        <v>13</v>
      </c>
      <c r="E842" t="s">
        <v>699</v>
      </c>
      <c r="F842" s="3" t="s">
        <v>3926</v>
      </c>
      <c r="G842" t="s">
        <v>3927</v>
      </c>
      <c r="H842">
        <v>354</v>
      </c>
      <c r="I842" t="s">
        <v>615</v>
      </c>
      <c r="J842" t="s">
        <v>629</v>
      </c>
      <c r="K842">
        <v>54</v>
      </c>
      <c r="L842" t="s">
        <v>617</v>
      </c>
      <c r="M842" s="3" t="s">
        <v>3407</v>
      </c>
      <c r="N842" t="s">
        <v>3924</v>
      </c>
      <c r="O842" t="s">
        <v>3925</v>
      </c>
      <c r="P842">
        <v>0</v>
      </c>
      <c r="Q842">
        <v>0</v>
      </c>
      <c r="R842">
        <v>0</v>
      </c>
      <c r="S842">
        <v>0</v>
      </c>
      <c r="T842">
        <v>0</v>
      </c>
      <c r="U842">
        <v>0</v>
      </c>
      <c r="V842">
        <v>32</v>
      </c>
      <c r="W842">
        <v>0</v>
      </c>
      <c r="X842">
        <v>0</v>
      </c>
    </row>
    <row r="843" spans="1:24" x14ac:dyDescent="0.3">
      <c r="A843" s="163"/>
      <c r="B843" s="3" t="s">
        <v>137</v>
      </c>
      <c r="C843" t="s">
        <v>138</v>
      </c>
      <c r="D843">
        <v>60</v>
      </c>
      <c r="E843" t="s">
        <v>641</v>
      </c>
      <c r="F843" s="3" t="s">
        <v>3928</v>
      </c>
      <c r="G843" t="s">
        <v>3929</v>
      </c>
      <c r="H843">
        <v>500</v>
      </c>
      <c r="I843" t="s">
        <v>210</v>
      </c>
      <c r="J843" t="s">
        <v>616</v>
      </c>
      <c r="K843">
        <v>45</v>
      </c>
      <c r="L843" t="s">
        <v>685</v>
      </c>
      <c r="M843" s="3" t="s">
        <v>3407</v>
      </c>
      <c r="N843" t="s">
        <v>3930</v>
      </c>
      <c r="O843" t="s">
        <v>3931</v>
      </c>
      <c r="P843">
        <v>117</v>
      </c>
      <c r="Q843">
        <v>0</v>
      </c>
      <c r="R843">
        <v>0</v>
      </c>
      <c r="S843">
        <v>0</v>
      </c>
      <c r="T843">
        <v>0</v>
      </c>
      <c r="U843">
        <v>0</v>
      </c>
      <c r="V843">
        <v>0</v>
      </c>
      <c r="W843">
        <v>0</v>
      </c>
      <c r="X843">
        <v>0</v>
      </c>
    </row>
    <row r="844" spans="1:24" x14ac:dyDescent="0.3">
      <c r="A844" s="163"/>
      <c r="B844" s="3" t="s">
        <v>3932</v>
      </c>
      <c r="C844" t="s">
        <v>3933</v>
      </c>
      <c r="D844">
        <v>21</v>
      </c>
      <c r="E844" t="s">
        <v>612</v>
      </c>
      <c r="F844" s="3" t="s">
        <v>3934</v>
      </c>
      <c r="G844" t="s">
        <v>3933</v>
      </c>
      <c r="H844">
        <v>500</v>
      </c>
      <c r="I844" t="s">
        <v>210</v>
      </c>
      <c r="J844" t="s">
        <v>616</v>
      </c>
      <c r="K844">
        <v>41</v>
      </c>
      <c r="L844" t="s">
        <v>660</v>
      </c>
      <c r="M844" s="3" t="s">
        <v>3407</v>
      </c>
      <c r="N844" t="s">
        <v>3935</v>
      </c>
      <c r="O844" t="s">
        <v>3936</v>
      </c>
      <c r="P844">
        <v>80</v>
      </c>
      <c r="Q844">
        <v>0</v>
      </c>
      <c r="R844">
        <v>0</v>
      </c>
      <c r="S844">
        <v>0</v>
      </c>
      <c r="T844">
        <v>0</v>
      </c>
      <c r="U844">
        <v>0</v>
      </c>
      <c r="V844">
        <v>0</v>
      </c>
      <c r="W844">
        <v>0</v>
      </c>
      <c r="X844">
        <v>0</v>
      </c>
    </row>
    <row r="845" spans="1:24" x14ac:dyDescent="0.3">
      <c r="A845" s="163"/>
      <c r="B845" s="3" t="s">
        <v>3415</v>
      </c>
      <c r="C845" t="s">
        <v>3416</v>
      </c>
      <c r="D845">
        <v>61</v>
      </c>
      <c r="E845" t="s">
        <v>688</v>
      </c>
      <c r="F845" s="3" t="s">
        <v>3937</v>
      </c>
      <c r="G845" t="s">
        <v>3938</v>
      </c>
      <c r="H845">
        <v>354</v>
      </c>
      <c r="I845" t="s">
        <v>615</v>
      </c>
      <c r="J845" t="s">
        <v>616</v>
      </c>
      <c r="K845">
        <v>54</v>
      </c>
      <c r="L845" t="s">
        <v>617</v>
      </c>
      <c r="M845" s="3" t="s">
        <v>3407</v>
      </c>
      <c r="N845" t="s">
        <v>3935</v>
      </c>
      <c r="O845" t="s">
        <v>3936</v>
      </c>
      <c r="P845">
        <v>0</v>
      </c>
      <c r="Q845">
        <v>0</v>
      </c>
      <c r="R845">
        <v>0</v>
      </c>
      <c r="S845">
        <v>0</v>
      </c>
      <c r="T845">
        <v>0</v>
      </c>
      <c r="U845">
        <v>0</v>
      </c>
      <c r="V845">
        <v>15</v>
      </c>
      <c r="W845">
        <v>0</v>
      </c>
      <c r="X845">
        <v>0</v>
      </c>
    </row>
    <row r="846" spans="1:24" x14ac:dyDescent="0.3">
      <c r="A846" s="163"/>
      <c r="B846" s="3" t="s">
        <v>3939</v>
      </c>
      <c r="C846" t="s">
        <v>3940</v>
      </c>
      <c r="D846">
        <v>21</v>
      </c>
      <c r="E846" t="s">
        <v>612</v>
      </c>
      <c r="F846" s="3" t="s">
        <v>3941</v>
      </c>
      <c r="G846" t="s">
        <v>3940</v>
      </c>
      <c r="H846">
        <v>500</v>
      </c>
      <c r="I846" t="s">
        <v>210</v>
      </c>
      <c r="J846" t="s">
        <v>616</v>
      </c>
      <c r="K846">
        <v>45</v>
      </c>
      <c r="L846" t="s">
        <v>685</v>
      </c>
      <c r="M846" s="3" t="s">
        <v>3407</v>
      </c>
      <c r="N846" t="s">
        <v>3942</v>
      </c>
      <c r="O846" t="s">
        <v>3943</v>
      </c>
      <c r="P846">
        <v>64</v>
      </c>
      <c r="Q846">
        <v>0</v>
      </c>
      <c r="R846">
        <v>0</v>
      </c>
      <c r="S846">
        <v>0</v>
      </c>
      <c r="T846">
        <v>0</v>
      </c>
      <c r="U846">
        <v>0</v>
      </c>
      <c r="V846">
        <v>0</v>
      </c>
      <c r="W846">
        <v>0</v>
      </c>
      <c r="X846">
        <v>0</v>
      </c>
    </row>
    <row r="847" spans="1:24" x14ac:dyDescent="0.3">
      <c r="A847" s="163"/>
      <c r="B847" s="3" t="s">
        <v>3944</v>
      </c>
      <c r="C847" t="s">
        <v>3945</v>
      </c>
      <c r="D847">
        <v>21</v>
      </c>
      <c r="E847" t="s">
        <v>612</v>
      </c>
      <c r="F847" s="3" t="s">
        <v>3946</v>
      </c>
      <c r="G847" t="s">
        <v>3945</v>
      </c>
      <c r="H847">
        <v>500</v>
      </c>
      <c r="I847" t="s">
        <v>210</v>
      </c>
      <c r="J847" t="s">
        <v>616</v>
      </c>
      <c r="K847">
        <v>41</v>
      </c>
      <c r="L847" t="s">
        <v>660</v>
      </c>
      <c r="M847" s="3" t="s">
        <v>3407</v>
      </c>
      <c r="N847" t="s">
        <v>3947</v>
      </c>
      <c r="O847" t="s">
        <v>3948</v>
      </c>
      <c r="P847">
        <v>103</v>
      </c>
      <c r="Q847">
        <v>0</v>
      </c>
      <c r="R847">
        <v>0</v>
      </c>
      <c r="S847">
        <v>0</v>
      </c>
      <c r="T847">
        <v>0</v>
      </c>
      <c r="U847">
        <v>0</v>
      </c>
      <c r="V847">
        <v>0</v>
      </c>
      <c r="W847">
        <v>0</v>
      </c>
      <c r="X847">
        <v>0</v>
      </c>
    </row>
    <row r="848" spans="1:24" x14ac:dyDescent="0.3">
      <c r="A848" s="163"/>
      <c r="B848" s="3" t="s">
        <v>3944</v>
      </c>
      <c r="C848" t="s">
        <v>3945</v>
      </c>
      <c r="D848">
        <v>21</v>
      </c>
      <c r="E848" t="s">
        <v>612</v>
      </c>
      <c r="F848" s="3" t="s">
        <v>3949</v>
      </c>
      <c r="G848" t="s">
        <v>3950</v>
      </c>
      <c r="H848">
        <v>354</v>
      </c>
      <c r="I848" t="s">
        <v>615</v>
      </c>
      <c r="J848" t="s">
        <v>616</v>
      </c>
      <c r="K848">
        <v>54</v>
      </c>
      <c r="L848" t="s">
        <v>617</v>
      </c>
      <c r="M848" s="3" t="s">
        <v>3407</v>
      </c>
      <c r="N848" t="s">
        <v>3947</v>
      </c>
      <c r="O848" t="s">
        <v>3948</v>
      </c>
      <c r="P848">
        <v>0</v>
      </c>
      <c r="Q848">
        <v>0</v>
      </c>
      <c r="R848">
        <v>0</v>
      </c>
      <c r="S848">
        <v>0</v>
      </c>
      <c r="T848">
        <v>0</v>
      </c>
      <c r="U848">
        <v>0</v>
      </c>
      <c r="V848">
        <v>35</v>
      </c>
      <c r="W848">
        <v>0</v>
      </c>
      <c r="X848">
        <v>0</v>
      </c>
    </row>
    <row r="849" spans="1:24" x14ac:dyDescent="0.3">
      <c r="A849" s="163"/>
      <c r="B849" s="3" t="s">
        <v>3951</v>
      </c>
      <c r="C849" t="s">
        <v>3952</v>
      </c>
      <c r="D849">
        <v>60</v>
      </c>
      <c r="E849" t="s">
        <v>641</v>
      </c>
      <c r="F849" s="3" t="s">
        <v>3953</v>
      </c>
      <c r="G849" t="s">
        <v>3954</v>
      </c>
      <c r="H849">
        <v>500</v>
      </c>
      <c r="I849" t="s">
        <v>210</v>
      </c>
      <c r="J849" t="s">
        <v>616</v>
      </c>
      <c r="K849">
        <v>45</v>
      </c>
      <c r="L849" t="s">
        <v>685</v>
      </c>
      <c r="M849" s="3" t="s">
        <v>3407</v>
      </c>
      <c r="N849" t="s">
        <v>3955</v>
      </c>
      <c r="O849" t="s">
        <v>3956</v>
      </c>
      <c r="P849">
        <v>60</v>
      </c>
      <c r="Q849">
        <v>0</v>
      </c>
      <c r="R849">
        <v>0</v>
      </c>
      <c r="S849">
        <v>0</v>
      </c>
      <c r="T849">
        <v>0</v>
      </c>
      <c r="U849">
        <v>0</v>
      </c>
      <c r="V849">
        <v>0</v>
      </c>
      <c r="W849">
        <v>0</v>
      </c>
      <c r="X849">
        <v>0</v>
      </c>
    </row>
    <row r="850" spans="1:24" x14ac:dyDescent="0.3">
      <c r="A850" s="163"/>
      <c r="B850" s="3" t="s">
        <v>3951</v>
      </c>
      <c r="C850" t="s">
        <v>3952</v>
      </c>
      <c r="D850">
        <v>60</v>
      </c>
      <c r="E850" t="s">
        <v>641</v>
      </c>
      <c r="F850" s="3" t="s">
        <v>3957</v>
      </c>
      <c r="G850" t="s">
        <v>3958</v>
      </c>
      <c r="H850">
        <v>202</v>
      </c>
      <c r="I850" t="s">
        <v>650</v>
      </c>
      <c r="J850" t="s">
        <v>616</v>
      </c>
      <c r="K850">
        <v>52</v>
      </c>
      <c r="L850" t="s">
        <v>2686</v>
      </c>
      <c r="M850" s="3" t="s">
        <v>3407</v>
      </c>
      <c r="N850" t="s">
        <v>3955</v>
      </c>
      <c r="O850" t="s">
        <v>3956</v>
      </c>
      <c r="P850">
        <v>0</v>
      </c>
      <c r="Q850">
        <v>0</v>
      </c>
      <c r="R850">
        <v>0</v>
      </c>
      <c r="S850">
        <v>0</v>
      </c>
      <c r="T850">
        <v>0</v>
      </c>
      <c r="U850">
        <v>0</v>
      </c>
      <c r="V850">
        <v>0</v>
      </c>
      <c r="W850">
        <v>0</v>
      </c>
      <c r="X850">
        <v>0</v>
      </c>
    </row>
    <row r="851" spans="1:24" x14ac:dyDescent="0.3">
      <c r="A851" s="163"/>
      <c r="B851" s="3" t="s">
        <v>3959</v>
      </c>
      <c r="C851" t="s">
        <v>3960</v>
      </c>
      <c r="D851">
        <v>21</v>
      </c>
      <c r="E851" t="s">
        <v>612</v>
      </c>
      <c r="F851" s="3" t="s">
        <v>3961</v>
      </c>
      <c r="G851" t="s">
        <v>3962</v>
      </c>
      <c r="H851">
        <v>500</v>
      </c>
      <c r="I851" t="s">
        <v>210</v>
      </c>
      <c r="J851" t="s">
        <v>616</v>
      </c>
      <c r="K851">
        <v>41</v>
      </c>
      <c r="L851" t="s">
        <v>660</v>
      </c>
      <c r="M851" s="3" t="s">
        <v>3407</v>
      </c>
      <c r="N851" t="s">
        <v>3963</v>
      </c>
      <c r="O851" t="s">
        <v>3964</v>
      </c>
      <c r="P851">
        <v>80</v>
      </c>
      <c r="Q851">
        <v>0</v>
      </c>
      <c r="R851">
        <v>0</v>
      </c>
      <c r="S851">
        <v>0</v>
      </c>
      <c r="T851">
        <v>0</v>
      </c>
      <c r="U851">
        <v>0</v>
      </c>
      <c r="V851">
        <v>0</v>
      </c>
      <c r="W851">
        <v>0</v>
      </c>
      <c r="X851">
        <v>0</v>
      </c>
    </row>
    <row r="852" spans="1:24" x14ac:dyDescent="0.3">
      <c r="A852" s="163"/>
      <c r="B852" s="3" t="s">
        <v>3415</v>
      </c>
      <c r="C852" t="s">
        <v>3416</v>
      </c>
      <c r="D852">
        <v>61</v>
      </c>
      <c r="E852" t="s">
        <v>688</v>
      </c>
      <c r="F852" s="3" t="s">
        <v>3965</v>
      </c>
      <c r="G852" t="s">
        <v>3966</v>
      </c>
      <c r="H852">
        <v>354</v>
      </c>
      <c r="I852" t="s">
        <v>615</v>
      </c>
      <c r="J852" t="s">
        <v>616</v>
      </c>
      <c r="K852">
        <v>54</v>
      </c>
      <c r="L852" t="s">
        <v>617</v>
      </c>
      <c r="M852" s="3" t="s">
        <v>3407</v>
      </c>
      <c r="N852" t="s">
        <v>3963</v>
      </c>
      <c r="O852" t="s">
        <v>3964</v>
      </c>
      <c r="P852">
        <v>0</v>
      </c>
      <c r="Q852">
        <v>0</v>
      </c>
      <c r="R852">
        <v>0</v>
      </c>
      <c r="S852">
        <v>0</v>
      </c>
      <c r="T852">
        <v>0</v>
      </c>
      <c r="U852">
        <v>0</v>
      </c>
      <c r="V852">
        <v>61</v>
      </c>
      <c r="W852">
        <v>0</v>
      </c>
      <c r="X852">
        <v>0</v>
      </c>
    </row>
    <row r="853" spans="1:24" x14ac:dyDescent="0.3">
      <c r="A853" s="163"/>
      <c r="B853" s="3" t="s">
        <v>3967</v>
      </c>
      <c r="C853" t="s">
        <v>3968</v>
      </c>
      <c r="D853">
        <v>21</v>
      </c>
      <c r="E853" t="s">
        <v>612</v>
      </c>
      <c r="F853" s="3" t="s">
        <v>3969</v>
      </c>
      <c r="G853" t="s">
        <v>3970</v>
      </c>
      <c r="H853">
        <v>500</v>
      </c>
      <c r="I853" t="s">
        <v>210</v>
      </c>
      <c r="J853" t="s">
        <v>616</v>
      </c>
      <c r="K853">
        <v>41</v>
      </c>
      <c r="L853" t="s">
        <v>660</v>
      </c>
      <c r="M853" s="3" t="s">
        <v>3407</v>
      </c>
      <c r="N853" t="s">
        <v>3971</v>
      </c>
      <c r="O853" t="s">
        <v>3972</v>
      </c>
      <c r="P853">
        <v>80</v>
      </c>
      <c r="Q853">
        <v>0</v>
      </c>
      <c r="R853">
        <v>0</v>
      </c>
      <c r="S853">
        <v>0</v>
      </c>
      <c r="T853">
        <v>0</v>
      </c>
      <c r="U853">
        <v>0</v>
      </c>
      <c r="V853">
        <v>0</v>
      </c>
      <c r="W853">
        <v>0</v>
      </c>
      <c r="X853">
        <v>0</v>
      </c>
    </row>
    <row r="854" spans="1:24" x14ac:dyDescent="0.3">
      <c r="A854" s="163"/>
      <c r="B854" s="3" t="s">
        <v>3415</v>
      </c>
      <c r="C854" t="s">
        <v>3416</v>
      </c>
      <c r="D854">
        <v>61</v>
      </c>
      <c r="E854" t="s">
        <v>688</v>
      </c>
      <c r="F854" s="3" t="s">
        <v>3973</v>
      </c>
      <c r="G854" t="s">
        <v>3974</v>
      </c>
      <c r="H854">
        <v>354</v>
      </c>
      <c r="I854" t="s">
        <v>615</v>
      </c>
      <c r="J854" t="s">
        <v>616</v>
      </c>
      <c r="K854">
        <v>54</v>
      </c>
      <c r="L854" t="s">
        <v>617</v>
      </c>
      <c r="M854" s="3" t="s">
        <v>3407</v>
      </c>
      <c r="N854" t="s">
        <v>3975</v>
      </c>
      <c r="O854" t="s">
        <v>3976</v>
      </c>
      <c r="P854">
        <v>0</v>
      </c>
      <c r="Q854">
        <v>0</v>
      </c>
      <c r="R854">
        <v>0</v>
      </c>
      <c r="S854">
        <v>0</v>
      </c>
      <c r="T854">
        <v>0</v>
      </c>
      <c r="U854">
        <v>0</v>
      </c>
      <c r="V854">
        <v>41</v>
      </c>
      <c r="W854">
        <v>0</v>
      </c>
      <c r="X854">
        <v>0</v>
      </c>
    </row>
    <row r="855" spans="1:24" x14ac:dyDescent="0.3">
      <c r="A855" s="163"/>
      <c r="B855" s="3" t="s">
        <v>3977</v>
      </c>
      <c r="C855" t="s">
        <v>3978</v>
      </c>
      <c r="D855">
        <v>21</v>
      </c>
      <c r="E855" t="s">
        <v>612</v>
      </c>
      <c r="F855" s="3" t="s">
        <v>3979</v>
      </c>
      <c r="G855" t="s">
        <v>3978</v>
      </c>
      <c r="H855">
        <v>500</v>
      </c>
      <c r="I855" t="s">
        <v>210</v>
      </c>
      <c r="J855" t="s">
        <v>616</v>
      </c>
      <c r="K855">
        <v>41</v>
      </c>
      <c r="L855" t="s">
        <v>660</v>
      </c>
      <c r="M855" s="3" t="s">
        <v>3407</v>
      </c>
      <c r="N855" t="s">
        <v>3975</v>
      </c>
      <c r="O855" t="s">
        <v>3976</v>
      </c>
      <c r="P855">
        <v>91</v>
      </c>
      <c r="Q855">
        <v>0</v>
      </c>
      <c r="R855">
        <v>0</v>
      </c>
      <c r="S855">
        <v>0</v>
      </c>
      <c r="T855">
        <v>0</v>
      </c>
      <c r="U855">
        <v>0</v>
      </c>
      <c r="V855">
        <v>0</v>
      </c>
      <c r="W855">
        <v>0</v>
      </c>
      <c r="X855">
        <v>0</v>
      </c>
    </row>
    <row r="856" spans="1:24" x14ac:dyDescent="0.3">
      <c r="B856" s="3" t="s">
        <v>3980</v>
      </c>
      <c r="C856" t="s">
        <v>3981</v>
      </c>
      <c r="D856">
        <v>13</v>
      </c>
      <c r="E856" t="s">
        <v>699</v>
      </c>
      <c r="F856" s="3" t="s">
        <v>3982</v>
      </c>
      <c r="G856" t="s">
        <v>3983</v>
      </c>
      <c r="H856">
        <v>500</v>
      </c>
      <c r="I856" t="s">
        <v>210</v>
      </c>
      <c r="J856" t="s">
        <v>629</v>
      </c>
      <c r="K856">
        <v>41</v>
      </c>
      <c r="L856" t="s">
        <v>660</v>
      </c>
      <c r="M856" s="3" t="s">
        <v>3407</v>
      </c>
      <c r="N856" t="s">
        <v>3984</v>
      </c>
      <c r="O856" t="s">
        <v>3985</v>
      </c>
      <c r="P856">
        <v>82</v>
      </c>
      <c r="Q856">
        <v>0</v>
      </c>
      <c r="R856">
        <v>14</v>
      </c>
      <c r="S856">
        <v>0</v>
      </c>
      <c r="T856">
        <v>0</v>
      </c>
      <c r="U856">
        <v>0</v>
      </c>
      <c r="V856">
        <v>0</v>
      </c>
      <c r="W856">
        <v>0</v>
      </c>
      <c r="X856">
        <v>0</v>
      </c>
    </row>
    <row r="857" spans="1:24" x14ac:dyDescent="0.3">
      <c r="A857" s="163"/>
      <c r="B857" s="3" t="s">
        <v>3415</v>
      </c>
      <c r="C857" t="s">
        <v>3416</v>
      </c>
      <c r="D857">
        <v>61</v>
      </c>
      <c r="E857" t="s">
        <v>688</v>
      </c>
      <c r="F857" s="3" t="s">
        <v>3986</v>
      </c>
      <c r="G857" t="s">
        <v>3987</v>
      </c>
      <c r="H857">
        <v>502</v>
      </c>
      <c r="I857" t="s">
        <v>1021</v>
      </c>
      <c r="J857" t="s">
        <v>616</v>
      </c>
      <c r="K857">
        <v>8</v>
      </c>
      <c r="L857" t="s">
        <v>786</v>
      </c>
      <c r="M857" s="3" t="s">
        <v>3407</v>
      </c>
      <c r="N857" t="s">
        <v>3988</v>
      </c>
      <c r="O857" t="s">
        <v>3989</v>
      </c>
      <c r="P857">
        <v>24</v>
      </c>
      <c r="Q857">
        <v>0</v>
      </c>
      <c r="R857">
        <v>0</v>
      </c>
      <c r="S857">
        <v>0</v>
      </c>
      <c r="T857">
        <v>0</v>
      </c>
      <c r="U857">
        <v>0</v>
      </c>
      <c r="V857">
        <v>0</v>
      </c>
      <c r="W857">
        <v>0</v>
      </c>
      <c r="X857">
        <v>0</v>
      </c>
    </row>
    <row r="858" spans="1:24" x14ac:dyDescent="0.3">
      <c r="A858" s="163"/>
      <c r="B858" s="3" t="s">
        <v>3409</v>
      </c>
      <c r="C858" t="s">
        <v>3410</v>
      </c>
      <c r="D858">
        <v>60</v>
      </c>
      <c r="E858" t="s">
        <v>641</v>
      </c>
      <c r="F858" s="3" t="s">
        <v>3990</v>
      </c>
      <c r="G858" t="s">
        <v>3991</v>
      </c>
      <c r="H858">
        <v>202</v>
      </c>
      <c r="I858" t="s">
        <v>650</v>
      </c>
      <c r="J858" t="s">
        <v>616</v>
      </c>
      <c r="K858">
        <v>1</v>
      </c>
      <c r="L858" t="s">
        <v>651</v>
      </c>
      <c r="M858" s="3" t="s">
        <v>3407</v>
      </c>
      <c r="N858" t="s">
        <v>3992</v>
      </c>
      <c r="O858" t="s">
        <v>3993</v>
      </c>
      <c r="P858">
        <v>0</v>
      </c>
      <c r="Q858">
        <v>0</v>
      </c>
      <c r="R858">
        <v>0</v>
      </c>
      <c r="S858">
        <v>0</v>
      </c>
      <c r="T858">
        <v>0</v>
      </c>
      <c r="U858">
        <v>0</v>
      </c>
      <c r="V858">
        <v>0</v>
      </c>
      <c r="W858">
        <v>0</v>
      </c>
      <c r="X858">
        <v>0</v>
      </c>
    </row>
    <row r="859" spans="1:24" x14ac:dyDescent="0.3">
      <c r="A859" s="163"/>
      <c r="B859" s="3" t="s">
        <v>3994</v>
      </c>
      <c r="C859" t="s">
        <v>3995</v>
      </c>
      <c r="D859">
        <v>60</v>
      </c>
      <c r="E859" t="s">
        <v>641</v>
      </c>
      <c r="F859" s="3" t="s">
        <v>3996</v>
      </c>
      <c r="G859" t="s">
        <v>3997</v>
      </c>
      <c r="H859">
        <v>500</v>
      </c>
      <c r="I859" t="s">
        <v>210</v>
      </c>
      <c r="J859" t="s">
        <v>616</v>
      </c>
      <c r="K859">
        <v>45</v>
      </c>
      <c r="L859" t="s">
        <v>685</v>
      </c>
      <c r="M859" s="3" t="s">
        <v>3407</v>
      </c>
      <c r="N859" t="s">
        <v>3992</v>
      </c>
      <c r="O859" t="s">
        <v>3993</v>
      </c>
      <c r="P859">
        <v>35</v>
      </c>
      <c r="Q859">
        <v>0</v>
      </c>
      <c r="R859">
        <v>0</v>
      </c>
      <c r="S859">
        <v>5</v>
      </c>
      <c r="T859">
        <v>0</v>
      </c>
      <c r="U859">
        <v>0</v>
      </c>
      <c r="V859">
        <v>0</v>
      </c>
      <c r="W859">
        <v>0</v>
      </c>
      <c r="X859">
        <v>0</v>
      </c>
    </row>
    <row r="860" spans="1:24" x14ac:dyDescent="0.3">
      <c r="A860" s="163"/>
      <c r="B860" s="3" t="s">
        <v>3998</v>
      </c>
      <c r="C860" t="s">
        <v>3999</v>
      </c>
      <c r="D860">
        <v>17</v>
      </c>
      <c r="E860" t="s">
        <v>712</v>
      </c>
      <c r="F860" s="3" t="s">
        <v>4000</v>
      </c>
      <c r="G860" t="s">
        <v>4001</v>
      </c>
      <c r="H860">
        <v>202</v>
      </c>
      <c r="I860" t="s">
        <v>650</v>
      </c>
      <c r="J860" t="s">
        <v>616</v>
      </c>
      <c r="K860">
        <v>1</v>
      </c>
      <c r="L860" t="s">
        <v>651</v>
      </c>
      <c r="M860" s="3" t="s">
        <v>3407</v>
      </c>
      <c r="N860" t="s">
        <v>4002</v>
      </c>
      <c r="O860" t="s">
        <v>4003</v>
      </c>
      <c r="P860">
        <v>0</v>
      </c>
      <c r="Q860">
        <v>0</v>
      </c>
      <c r="R860">
        <v>0</v>
      </c>
      <c r="S860">
        <v>0</v>
      </c>
      <c r="T860">
        <v>0</v>
      </c>
      <c r="U860">
        <v>0</v>
      </c>
      <c r="V860">
        <v>0</v>
      </c>
      <c r="W860">
        <v>0</v>
      </c>
      <c r="X860">
        <v>0</v>
      </c>
    </row>
    <row r="861" spans="1:24" x14ac:dyDescent="0.3">
      <c r="A861" s="163"/>
      <c r="B861" s="3" t="s">
        <v>4004</v>
      </c>
      <c r="C861" t="s">
        <v>4005</v>
      </c>
      <c r="D861">
        <v>21</v>
      </c>
      <c r="E861" t="s">
        <v>612</v>
      </c>
      <c r="F861" s="3" t="s">
        <v>4006</v>
      </c>
      <c r="G861" t="s">
        <v>4007</v>
      </c>
      <c r="H861">
        <v>500</v>
      </c>
      <c r="I861" t="s">
        <v>210</v>
      </c>
      <c r="J861" t="s">
        <v>629</v>
      </c>
      <c r="K861">
        <v>41</v>
      </c>
      <c r="L861" t="s">
        <v>660</v>
      </c>
      <c r="M861" s="3" t="s">
        <v>3407</v>
      </c>
      <c r="N861" t="s">
        <v>4008</v>
      </c>
      <c r="O861" t="s">
        <v>4009</v>
      </c>
      <c r="P861">
        <v>84</v>
      </c>
      <c r="Q861">
        <v>0</v>
      </c>
      <c r="R861">
        <v>0</v>
      </c>
      <c r="S861">
        <v>4</v>
      </c>
      <c r="T861">
        <v>0</v>
      </c>
      <c r="U861">
        <v>0</v>
      </c>
      <c r="V861">
        <v>0</v>
      </c>
      <c r="W861">
        <v>0</v>
      </c>
      <c r="X861">
        <v>0</v>
      </c>
    </row>
    <row r="862" spans="1:24" x14ac:dyDescent="0.3">
      <c r="B862" s="3" t="s">
        <v>3423</v>
      </c>
      <c r="C862" t="s">
        <v>3424</v>
      </c>
      <c r="D862">
        <v>47</v>
      </c>
      <c r="E862" t="s">
        <v>678</v>
      </c>
      <c r="F862" s="3" t="s">
        <v>4010</v>
      </c>
      <c r="G862" t="s">
        <v>4011</v>
      </c>
      <c r="H862">
        <v>500</v>
      </c>
      <c r="I862" t="s">
        <v>210</v>
      </c>
      <c r="J862" t="s">
        <v>629</v>
      </c>
      <c r="K862">
        <v>41</v>
      </c>
      <c r="L862" t="s">
        <v>660</v>
      </c>
      <c r="M862" s="3" t="s">
        <v>3407</v>
      </c>
      <c r="N862" t="s">
        <v>4012</v>
      </c>
      <c r="O862" t="s">
        <v>4013</v>
      </c>
      <c r="P862">
        <v>52</v>
      </c>
      <c r="Q862">
        <v>0</v>
      </c>
      <c r="R862">
        <v>0</v>
      </c>
      <c r="S862">
        <v>0</v>
      </c>
      <c r="T862">
        <v>0</v>
      </c>
      <c r="U862">
        <v>0</v>
      </c>
      <c r="V862">
        <v>0</v>
      </c>
      <c r="W862">
        <v>0</v>
      </c>
      <c r="X862">
        <v>0</v>
      </c>
    </row>
    <row r="863" spans="1:24" x14ac:dyDescent="0.3">
      <c r="B863" s="3" t="s">
        <v>3423</v>
      </c>
      <c r="C863" t="s">
        <v>3424</v>
      </c>
      <c r="D863">
        <v>47</v>
      </c>
      <c r="E863" t="s">
        <v>678</v>
      </c>
      <c r="F863" s="3" t="s">
        <v>4014</v>
      </c>
      <c r="G863" t="s">
        <v>4015</v>
      </c>
      <c r="H863">
        <v>500</v>
      </c>
      <c r="I863" t="s">
        <v>210</v>
      </c>
      <c r="J863" t="s">
        <v>616</v>
      </c>
      <c r="K863">
        <v>41</v>
      </c>
      <c r="L863" t="s">
        <v>660</v>
      </c>
      <c r="M863" s="3" t="s">
        <v>3407</v>
      </c>
      <c r="N863" t="s">
        <v>4016</v>
      </c>
      <c r="O863" t="s">
        <v>4017</v>
      </c>
      <c r="P863">
        <v>80</v>
      </c>
      <c r="Q863">
        <v>0</v>
      </c>
      <c r="R863">
        <v>0</v>
      </c>
      <c r="S863">
        <v>0</v>
      </c>
      <c r="T863">
        <v>0</v>
      </c>
      <c r="U863">
        <v>0</v>
      </c>
      <c r="V863">
        <v>0</v>
      </c>
      <c r="W863">
        <v>0</v>
      </c>
      <c r="X863">
        <v>0</v>
      </c>
    </row>
    <row r="864" spans="1:24" x14ac:dyDescent="0.3">
      <c r="A864" s="163"/>
      <c r="B864" s="3" t="s">
        <v>3680</v>
      </c>
      <c r="C864" t="s">
        <v>3681</v>
      </c>
      <c r="D864">
        <v>13</v>
      </c>
      <c r="E864" t="s">
        <v>699</v>
      </c>
      <c r="F864" s="3" t="s">
        <v>4018</v>
      </c>
      <c r="G864" t="s">
        <v>4019</v>
      </c>
      <c r="H864">
        <v>354</v>
      </c>
      <c r="I864" t="s">
        <v>615</v>
      </c>
      <c r="J864" t="s">
        <v>629</v>
      </c>
      <c r="K864">
        <v>54</v>
      </c>
      <c r="L864" t="s">
        <v>617</v>
      </c>
      <c r="M864" s="3" t="s">
        <v>3407</v>
      </c>
      <c r="N864" t="s">
        <v>4020</v>
      </c>
      <c r="O864" t="s">
        <v>4021</v>
      </c>
      <c r="P864">
        <v>0</v>
      </c>
      <c r="Q864">
        <v>0</v>
      </c>
      <c r="R864">
        <v>0</v>
      </c>
      <c r="S864">
        <v>0</v>
      </c>
      <c r="T864">
        <v>0</v>
      </c>
      <c r="U864">
        <v>0</v>
      </c>
      <c r="V864">
        <v>32</v>
      </c>
      <c r="W864">
        <v>0</v>
      </c>
      <c r="X864">
        <v>0</v>
      </c>
    </row>
    <row r="865" spans="1:24" x14ac:dyDescent="0.3">
      <c r="B865" s="3" t="s">
        <v>3680</v>
      </c>
      <c r="C865" t="s">
        <v>3681</v>
      </c>
      <c r="D865">
        <v>13</v>
      </c>
      <c r="E865" t="s">
        <v>699</v>
      </c>
      <c r="F865" s="3" t="s">
        <v>4022</v>
      </c>
      <c r="G865" t="s">
        <v>4023</v>
      </c>
      <c r="H865">
        <v>500</v>
      </c>
      <c r="I865" t="s">
        <v>210</v>
      </c>
      <c r="J865" t="s">
        <v>629</v>
      </c>
      <c r="K865">
        <v>40</v>
      </c>
      <c r="L865" t="s">
        <v>623</v>
      </c>
      <c r="M865" s="3" t="s">
        <v>3407</v>
      </c>
      <c r="N865" t="s">
        <v>4020</v>
      </c>
      <c r="O865" t="s">
        <v>4021</v>
      </c>
      <c r="P865">
        <v>40</v>
      </c>
      <c r="Q865">
        <v>0</v>
      </c>
      <c r="R865">
        <v>0</v>
      </c>
      <c r="S865">
        <v>4</v>
      </c>
      <c r="T865">
        <v>0</v>
      </c>
      <c r="U865">
        <v>0</v>
      </c>
      <c r="V865">
        <v>0</v>
      </c>
      <c r="W865">
        <v>0</v>
      </c>
      <c r="X865">
        <v>0</v>
      </c>
    </row>
    <row r="866" spans="1:24" x14ac:dyDescent="0.3">
      <c r="A866" s="163"/>
      <c r="B866" s="3" t="s">
        <v>3821</v>
      </c>
      <c r="C866" t="s">
        <v>3822</v>
      </c>
      <c r="D866">
        <v>95</v>
      </c>
      <c r="E866" t="s">
        <v>626</v>
      </c>
      <c r="F866" s="3" t="s">
        <v>4024</v>
      </c>
      <c r="G866" t="s">
        <v>4025</v>
      </c>
      <c r="H866">
        <v>500</v>
      </c>
      <c r="I866" t="s">
        <v>210</v>
      </c>
      <c r="J866" t="s">
        <v>616</v>
      </c>
      <c r="K866">
        <v>47</v>
      </c>
      <c r="L866" t="s">
        <v>630</v>
      </c>
      <c r="M866" s="3" t="s">
        <v>3407</v>
      </c>
      <c r="N866" t="s">
        <v>4026</v>
      </c>
      <c r="O866" t="s">
        <v>4027</v>
      </c>
      <c r="P866">
        <v>80</v>
      </c>
      <c r="Q866">
        <v>0</v>
      </c>
      <c r="R866">
        <v>0</v>
      </c>
      <c r="S866">
        <v>0</v>
      </c>
      <c r="T866">
        <v>0</v>
      </c>
      <c r="U866">
        <v>0</v>
      </c>
      <c r="V866">
        <v>0</v>
      </c>
      <c r="W866">
        <v>0</v>
      </c>
      <c r="X866">
        <v>0</v>
      </c>
    </row>
    <row r="867" spans="1:24" x14ac:dyDescent="0.3">
      <c r="A867" s="163"/>
      <c r="B867" s="3" t="s">
        <v>4028</v>
      </c>
      <c r="C867" t="s">
        <v>4029</v>
      </c>
      <c r="D867">
        <v>95</v>
      </c>
      <c r="E867" t="s">
        <v>626</v>
      </c>
      <c r="F867" s="3" t="s">
        <v>4030</v>
      </c>
      <c r="G867" t="s">
        <v>4031</v>
      </c>
      <c r="H867">
        <v>500</v>
      </c>
      <c r="I867" t="s">
        <v>210</v>
      </c>
      <c r="J867" t="s">
        <v>616</v>
      </c>
      <c r="K867">
        <v>47</v>
      </c>
      <c r="L867" t="s">
        <v>630</v>
      </c>
      <c r="M867" s="3" t="s">
        <v>3407</v>
      </c>
      <c r="N867" t="s">
        <v>4026</v>
      </c>
      <c r="O867" t="s">
        <v>4027</v>
      </c>
      <c r="P867">
        <v>75</v>
      </c>
      <c r="Q867">
        <v>0</v>
      </c>
      <c r="R867">
        <v>0</v>
      </c>
      <c r="S867">
        <v>0</v>
      </c>
      <c r="T867">
        <v>0</v>
      </c>
      <c r="U867">
        <v>0</v>
      </c>
      <c r="V867">
        <v>0</v>
      </c>
      <c r="W867">
        <v>0</v>
      </c>
      <c r="X867">
        <v>0</v>
      </c>
    </row>
    <row r="868" spans="1:24" x14ac:dyDescent="0.3">
      <c r="B868" s="3" t="s">
        <v>1272</v>
      </c>
      <c r="C868" t="s">
        <v>1273</v>
      </c>
      <c r="D868">
        <v>73</v>
      </c>
      <c r="E868" t="s">
        <v>1099</v>
      </c>
      <c r="F868" s="3" t="s">
        <v>4032</v>
      </c>
      <c r="G868" t="s">
        <v>4033</v>
      </c>
      <c r="H868">
        <v>500</v>
      </c>
      <c r="I868" t="s">
        <v>210</v>
      </c>
      <c r="J868" t="s">
        <v>616</v>
      </c>
      <c r="K868">
        <v>47</v>
      </c>
      <c r="L868" t="s">
        <v>630</v>
      </c>
      <c r="M868" s="3" t="s">
        <v>3407</v>
      </c>
      <c r="N868" t="s">
        <v>4026</v>
      </c>
      <c r="O868" t="s">
        <v>4027</v>
      </c>
      <c r="P868">
        <v>118</v>
      </c>
      <c r="Q868">
        <v>0</v>
      </c>
      <c r="R868">
        <v>0</v>
      </c>
      <c r="S868">
        <v>2</v>
      </c>
      <c r="T868">
        <v>0</v>
      </c>
      <c r="U868">
        <v>0</v>
      </c>
      <c r="V868">
        <v>0</v>
      </c>
      <c r="W868">
        <v>0</v>
      </c>
      <c r="X868">
        <v>0</v>
      </c>
    </row>
    <row r="869" spans="1:24" x14ac:dyDescent="0.3">
      <c r="A869" s="163"/>
      <c r="B869" s="3" t="s">
        <v>4034</v>
      </c>
      <c r="C869" t="s">
        <v>4035</v>
      </c>
      <c r="D869">
        <v>21</v>
      </c>
      <c r="E869" t="s">
        <v>612</v>
      </c>
      <c r="F869" s="3" t="s">
        <v>4036</v>
      </c>
      <c r="G869" t="s">
        <v>4037</v>
      </c>
      <c r="H869">
        <v>354</v>
      </c>
      <c r="I869" t="s">
        <v>615</v>
      </c>
      <c r="J869" t="s">
        <v>616</v>
      </c>
      <c r="K869">
        <v>54</v>
      </c>
      <c r="L869" t="s">
        <v>617</v>
      </c>
      <c r="M869" s="3" t="s">
        <v>3407</v>
      </c>
      <c r="N869" t="s">
        <v>4038</v>
      </c>
      <c r="O869" t="s">
        <v>4039</v>
      </c>
      <c r="P869">
        <v>0</v>
      </c>
      <c r="Q869">
        <v>0</v>
      </c>
      <c r="R869">
        <v>0</v>
      </c>
      <c r="S869">
        <v>0</v>
      </c>
      <c r="T869">
        <v>0</v>
      </c>
      <c r="U869">
        <v>0</v>
      </c>
      <c r="V869">
        <v>44</v>
      </c>
      <c r="W869">
        <v>0</v>
      </c>
      <c r="X869">
        <v>0</v>
      </c>
    </row>
    <row r="870" spans="1:24" x14ac:dyDescent="0.3">
      <c r="A870" s="163"/>
      <c r="B870" s="3" t="s">
        <v>4034</v>
      </c>
      <c r="C870" t="s">
        <v>4035</v>
      </c>
      <c r="D870">
        <v>21</v>
      </c>
      <c r="E870" t="s">
        <v>612</v>
      </c>
      <c r="F870" s="3" t="s">
        <v>4040</v>
      </c>
      <c r="G870" t="s">
        <v>4041</v>
      </c>
      <c r="H870">
        <v>500</v>
      </c>
      <c r="I870" t="s">
        <v>210</v>
      </c>
      <c r="J870" t="s">
        <v>616</v>
      </c>
      <c r="K870">
        <v>40</v>
      </c>
      <c r="L870" t="s">
        <v>623</v>
      </c>
      <c r="M870" s="3" t="s">
        <v>3407</v>
      </c>
      <c r="N870" t="s">
        <v>4038</v>
      </c>
      <c r="O870" t="s">
        <v>4039</v>
      </c>
      <c r="P870">
        <v>432</v>
      </c>
      <c r="Q870">
        <v>0</v>
      </c>
      <c r="R870">
        <v>10</v>
      </c>
      <c r="S870">
        <v>1</v>
      </c>
      <c r="T870">
        <v>0</v>
      </c>
      <c r="U870">
        <v>0</v>
      </c>
      <c r="V870">
        <v>0</v>
      </c>
      <c r="W870">
        <v>0</v>
      </c>
      <c r="X870">
        <v>0</v>
      </c>
    </row>
    <row r="871" spans="1:24" x14ac:dyDescent="0.3">
      <c r="A871" s="163"/>
      <c r="B871" s="3" t="s">
        <v>4042</v>
      </c>
      <c r="C871" t="s">
        <v>4043</v>
      </c>
      <c r="D871">
        <v>21</v>
      </c>
      <c r="E871" t="s">
        <v>612</v>
      </c>
      <c r="F871" s="3" t="s">
        <v>4044</v>
      </c>
      <c r="G871" t="s">
        <v>4045</v>
      </c>
      <c r="H871">
        <v>500</v>
      </c>
      <c r="I871" t="s">
        <v>210</v>
      </c>
      <c r="J871" t="s">
        <v>616</v>
      </c>
      <c r="K871">
        <v>41</v>
      </c>
      <c r="L871" t="s">
        <v>660</v>
      </c>
      <c r="M871" s="3" t="s">
        <v>3407</v>
      </c>
      <c r="N871" t="s">
        <v>4038</v>
      </c>
      <c r="O871" t="s">
        <v>4039</v>
      </c>
      <c r="P871">
        <v>65</v>
      </c>
      <c r="Q871">
        <v>0</v>
      </c>
      <c r="R871">
        <v>0</v>
      </c>
      <c r="S871">
        <v>2</v>
      </c>
      <c r="T871">
        <v>0</v>
      </c>
      <c r="U871">
        <v>0</v>
      </c>
      <c r="V871">
        <v>0</v>
      </c>
      <c r="W871">
        <v>0</v>
      </c>
      <c r="X871">
        <v>0</v>
      </c>
    </row>
    <row r="872" spans="1:24" x14ac:dyDescent="0.3">
      <c r="B872" s="3" t="s">
        <v>4046</v>
      </c>
      <c r="C872" t="s">
        <v>4047</v>
      </c>
      <c r="D872">
        <v>21</v>
      </c>
      <c r="E872" t="s">
        <v>612</v>
      </c>
      <c r="F872" s="3" t="s">
        <v>4048</v>
      </c>
      <c r="G872" t="s">
        <v>4049</v>
      </c>
      <c r="H872">
        <v>500</v>
      </c>
      <c r="I872" t="s">
        <v>210</v>
      </c>
      <c r="J872" t="s">
        <v>629</v>
      </c>
      <c r="K872">
        <v>40</v>
      </c>
      <c r="L872" t="s">
        <v>623</v>
      </c>
      <c r="M872" s="3" t="s">
        <v>3407</v>
      </c>
      <c r="N872" t="s">
        <v>4038</v>
      </c>
      <c r="O872" t="s">
        <v>4039</v>
      </c>
      <c r="P872">
        <v>82</v>
      </c>
      <c r="Q872">
        <v>0</v>
      </c>
      <c r="R872">
        <v>0</v>
      </c>
      <c r="S872">
        <v>0</v>
      </c>
      <c r="T872">
        <v>0</v>
      </c>
      <c r="U872">
        <v>0</v>
      </c>
      <c r="V872">
        <v>0</v>
      </c>
      <c r="W872">
        <v>0</v>
      </c>
      <c r="X872">
        <v>0</v>
      </c>
    </row>
    <row r="873" spans="1:24" x14ac:dyDescent="0.3">
      <c r="B873" s="3" t="s">
        <v>1272</v>
      </c>
      <c r="C873" t="s">
        <v>1273</v>
      </c>
      <c r="D873">
        <v>73</v>
      </c>
      <c r="E873" t="s">
        <v>1099</v>
      </c>
      <c r="F873" s="3" t="s">
        <v>4050</v>
      </c>
      <c r="G873" t="s">
        <v>4051</v>
      </c>
      <c r="H873">
        <v>500</v>
      </c>
      <c r="I873" t="s">
        <v>210</v>
      </c>
      <c r="J873" t="s">
        <v>616</v>
      </c>
      <c r="K873">
        <v>47</v>
      </c>
      <c r="L873" t="s">
        <v>630</v>
      </c>
      <c r="M873" s="3" t="s">
        <v>3407</v>
      </c>
      <c r="N873" t="s">
        <v>4038</v>
      </c>
      <c r="O873" t="s">
        <v>4039</v>
      </c>
      <c r="P873">
        <v>94</v>
      </c>
      <c r="Q873">
        <v>0</v>
      </c>
      <c r="R873">
        <v>0</v>
      </c>
      <c r="S873">
        <v>2</v>
      </c>
      <c r="T873">
        <v>0</v>
      </c>
      <c r="U873">
        <v>0</v>
      </c>
      <c r="V873">
        <v>0</v>
      </c>
      <c r="W873">
        <v>0</v>
      </c>
      <c r="X873">
        <v>0</v>
      </c>
    </row>
    <row r="874" spans="1:24" x14ac:dyDescent="0.3">
      <c r="A874" s="163"/>
      <c r="B874" s="3" t="s">
        <v>4052</v>
      </c>
      <c r="C874" t="s">
        <v>4053</v>
      </c>
      <c r="D874">
        <v>60</v>
      </c>
      <c r="E874" t="s">
        <v>641</v>
      </c>
      <c r="F874" s="3" t="s">
        <v>4054</v>
      </c>
      <c r="G874" t="s">
        <v>4055</v>
      </c>
      <c r="H874">
        <v>202</v>
      </c>
      <c r="I874" t="s">
        <v>650</v>
      </c>
      <c r="J874" t="s">
        <v>616</v>
      </c>
      <c r="K874">
        <v>1</v>
      </c>
      <c r="L874" t="s">
        <v>651</v>
      </c>
      <c r="M874" s="3" t="s">
        <v>3407</v>
      </c>
      <c r="N874" t="s">
        <v>4056</v>
      </c>
      <c r="O874" t="s">
        <v>4057</v>
      </c>
      <c r="P874">
        <v>0</v>
      </c>
      <c r="Q874">
        <v>0</v>
      </c>
      <c r="R874">
        <v>0</v>
      </c>
      <c r="S874">
        <v>0</v>
      </c>
      <c r="T874">
        <v>0</v>
      </c>
      <c r="U874">
        <v>0</v>
      </c>
      <c r="V874">
        <v>0</v>
      </c>
      <c r="W874">
        <v>0</v>
      </c>
      <c r="X874">
        <v>0</v>
      </c>
    </row>
    <row r="875" spans="1:24" x14ac:dyDescent="0.3">
      <c r="B875" s="3" t="s">
        <v>105</v>
      </c>
      <c r="C875" t="s">
        <v>106</v>
      </c>
      <c r="D875">
        <v>60</v>
      </c>
      <c r="E875" t="s">
        <v>641</v>
      </c>
      <c r="F875" s="3" t="s">
        <v>4058</v>
      </c>
      <c r="G875" t="s">
        <v>4059</v>
      </c>
      <c r="H875">
        <v>500</v>
      </c>
      <c r="I875" t="s">
        <v>210</v>
      </c>
      <c r="J875" t="s">
        <v>616</v>
      </c>
      <c r="K875">
        <v>45</v>
      </c>
      <c r="L875" t="s">
        <v>685</v>
      </c>
      <c r="M875" s="3" t="s">
        <v>3407</v>
      </c>
      <c r="N875" t="s">
        <v>4060</v>
      </c>
      <c r="O875" t="s">
        <v>4061</v>
      </c>
      <c r="P875">
        <v>67</v>
      </c>
      <c r="Q875">
        <v>0</v>
      </c>
      <c r="R875">
        <v>0</v>
      </c>
      <c r="S875">
        <v>0</v>
      </c>
      <c r="T875">
        <v>0</v>
      </c>
      <c r="U875">
        <v>0</v>
      </c>
      <c r="V875">
        <v>0</v>
      </c>
      <c r="W875">
        <v>0</v>
      </c>
      <c r="X875">
        <v>0</v>
      </c>
    </row>
    <row r="876" spans="1:24" x14ac:dyDescent="0.3">
      <c r="A876" s="163"/>
      <c r="B876" s="3" t="s">
        <v>4062</v>
      </c>
      <c r="C876" t="s">
        <v>4063</v>
      </c>
      <c r="D876">
        <v>21</v>
      </c>
      <c r="E876" t="s">
        <v>612</v>
      </c>
      <c r="F876" s="3" t="s">
        <v>4064</v>
      </c>
      <c r="G876" t="s">
        <v>4063</v>
      </c>
      <c r="H876">
        <v>500</v>
      </c>
      <c r="I876" t="s">
        <v>210</v>
      </c>
      <c r="J876" t="s">
        <v>616</v>
      </c>
      <c r="K876">
        <v>41</v>
      </c>
      <c r="L876" t="s">
        <v>660</v>
      </c>
      <c r="M876" s="3" t="s">
        <v>3407</v>
      </c>
      <c r="N876" t="s">
        <v>4065</v>
      </c>
      <c r="O876" t="s">
        <v>4066</v>
      </c>
      <c r="P876">
        <v>83</v>
      </c>
      <c r="Q876">
        <v>0</v>
      </c>
      <c r="R876">
        <v>0</v>
      </c>
      <c r="S876">
        <v>0</v>
      </c>
      <c r="T876">
        <v>0</v>
      </c>
      <c r="U876">
        <v>0</v>
      </c>
      <c r="V876">
        <v>0</v>
      </c>
      <c r="W876">
        <v>0</v>
      </c>
      <c r="X876">
        <v>0</v>
      </c>
    </row>
    <row r="877" spans="1:24" x14ac:dyDescent="0.3">
      <c r="A877" s="163"/>
      <c r="B877" s="3" t="s">
        <v>3415</v>
      </c>
      <c r="C877" t="s">
        <v>3416</v>
      </c>
      <c r="D877">
        <v>61</v>
      </c>
      <c r="E877" t="s">
        <v>688</v>
      </c>
      <c r="F877" s="3" t="s">
        <v>4067</v>
      </c>
      <c r="G877" t="s">
        <v>4068</v>
      </c>
      <c r="H877">
        <v>354</v>
      </c>
      <c r="I877" t="s">
        <v>615</v>
      </c>
      <c r="J877" t="s">
        <v>616</v>
      </c>
      <c r="K877">
        <v>54</v>
      </c>
      <c r="L877" t="s">
        <v>617</v>
      </c>
      <c r="M877" s="3" t="s">
        <v>3407</v>
      </c>
      <c r="N877" t="s">
        <v>4065</v>
      </c>
      <c r="O877" t="s">
        <v>4066</v>
      </c>
      <c r="P877">
        <v>0</v>
      </c>
      <c r="Q877">
        <v>0</v>
      </c>
      <c r="R877">
        <v>0</v>
      </c>
      <c r="S877">
        <v>0</v>
      </c>
      <c r="T877">
        <v>0</v>
      </c>
      <c r="U877">
        <v>0</v>
      </c>
      <c r="V877">
        <v>33</v>
      </c>
      <c r="W877">
        <v>0</v>
      </c>
      <c r="X877">
        <v>0</v>
      </c>
    </row>
    <row r="878" spans="1:24" x14ac:dyDescent="0.3">
      <c r="B878" s="3" t="s">
        <v>3423</v>
      </c>
      <c r="C878" t="s">
        <v>3424</v>
      </c>
      <c r="D878">
        <v>47</v>
      </c>
      <c r="E878" t="s">
        <v>678</v>
      </c>
      <c r="F878" s="3" t="s">
        <v>4069</v>
      </c>
      <c r="G878" t="s">
        <v>4070</v>
      </c>
      <c r="H878">
        <v>502</v>
      </c>
      <c r="I878" t="s">
        <v>1021</v>
      </c>
      <c r="J878" t="s">
        <v>616</v>
      </c>
      <c r="K878">
        <v>8</v>
      </c>
      <c r="L878" t="s">
        <v>786</v>
      </c>
      <c r="M878" s="3" t="s">
        <v>3407</v>
      </c>
      <c r="N878" t="s">
        <v>4071</v>
      </c>
      <c r="O878" t="s">
        <v>4072</v>
      </c>
      <c r="P878">
        <v>24</v>
      </c>
      <c r="Q878">
        <v>0</v>
      </c>
      <c r="R878">
        <v>0</v>
      </c>
      <c r="S878">
        <v>0</v>
      </c>
      <c r="T878">
        <v>0</v>
      </c>
      <c r="U878">
        <v>0</v>
      </c>
      <c r="V878">
        <v>0</v>
      </c>
      <c r="W878">
        <v>0</v>
      </c>
      <c r="X878">
        <v>0</v>
      </c>
    </row>
    <row r="879" spans="1:24" x14ac:dyDescent="0.3">
      <c r="B879" s="3" t="s">
        <v>4073</v>
      </c>
      <c r="C879" t="s">
        <v>4074</v>
      </c>
      <c r="D879">
        <v>17</v>
      </c>
      <c r="E879" t="s">
        <v>712</v>
      </c>
      <c r="F879" s="3" t="s">
        <v>4075</v>
      </c>
      <c r="G879" t="s">
        <v>4076</v>
      </c>
      <c r="H879">
        <v>202</v>
      </c>
      <c r="I879" t="s">
        <v>650</v>
      </c>
      <c r="J879" t="s">
        <v>629</v>
      </c>
      <c r="K879">
        <v>8</v>
      </c>
      <c r="L879" t="s">
        <v>786</v>
      </c>
      <c r="M879" s="3" t="s">
        <v>3407</v>
      </c>
      <c r="N879" t="s">
        <v>4077</v>
      </c>
      <c r="O879" t="s">
        <v>4078</v>
      </c>
      <c r="P879">
        <v>0</v>
      </c>
      <c r="Q879">
        <v>0</v>
      </c>
      <c r="R879">
        <v>0</v>
      </c>
      <c r="S879">
        <v>0</v>
      </c>
      <c r="T879">
        <v>0</v>
      </c>
      <c r="U879">
        <v>0</v>
      </c>
      <c r="V879">
        <v>0</v>
      </c>
      <c r="W879">
        <v>0</v>
      </c>
      <c r="X879">
        <v>0</v>
      </c>
    </row>
    <row r="880" spans="1:24" x14ac:dyDescent="0.3">
      <c r="A880" s="163"/>
      <c r="B880" s="3" t="s">
        <v>3832</v>
      </c>
      <c r="C880" t="s">
        <v>3833</v>
      </c>
      <c r="D880">
        <v>60</v>
      </c>
      <c r="E880" t="s">
        <v>641</v>
      </c>
      <c r="F880" s="3" t="s">
        <v>4079</v>
      </c>
      <c r="G880" t="s">
        <v>4080</v>
      </c>
      <c r="H880">
        <v>500</v>
      </c>
      <c r="I880" t="s">
        <v>210</v>
      </c>
      <c r="J880" t="s">
        <v>616</v>
      </c>
      <c r="K880">
        <v>41</v>
      </c>
      <c r="L880" t="s">
        <v>660</v>
      </c>
      <c r="M880" s="3" t="s">
        <v>3407</v>
      </c>
      <c r="N880" t="s">
        <v>4081</v>
      </c>
      <c r="O880" t="s">
        <v>4082</v>
      </c>
      <c r="P880">
        <v>98</v>
      </c>
      <c r="Q880">
        <v>0</v>
      </c>
      <c r="R880">
        <v>0</v>
      </c>
      <c r="S880">
        <v>6</v>
      </c>
      <c r="T880">
        <v>0</v>
      </c>
      <c r="U880">
        <v>0</v>
      </c>
      <c r="V880">
        <v>0</v>
      </c>
      <c r="W880">
        <v>0</v>
      </c>
      <c r="X880">
        <v>0</v>
      </c>
    </row>
    <row r="881" spans="1:24" x14ac:dyDescent="0.3">
      <c r="B881" s="3" t="s">
        <v>4083</v>
      </c>
      <c r="C881" t="s">
        <v>4084</v>
      </c>
      <c r="D881">
        <v>60</v>
      </c>
      <c r="E881" t="s">
        <v>641</v>
      </c>
      <c r="F881" s="3" t="s">
        <v>4085</v>
      </c>
      <c r="G881" t="s">
        <v>4086</v>
      </c>
      <c r="H881">
        <v>500</v>
      </c>
      <c r="I881" t="s">
        <v>210</v>
      </c>
      <c r="J881" t="s">
        <v>629</v>
      </c>
      <c r="K881">
        <v>40</v>
      </c>
      <c r="L881" t="s">
        <v>623</v>
      </c>
      <c r="M881" s="3" t="s">
        <v>3407</v>
      </c>
      <c r="N881" t="s">
        <v>4081</v>
      </c>
      <c r="O881" t="s">
        <v>4082</v>
      </c>
      <c r="P881">
        <v>102</v>
      </c>
      <c r="Q881">
        <v>0</v>
      </c>
      <c r="R881">
        <v>0</v>
      </c>
      <c r="S881">
        <v>9</v>
      </c>
      <c r="T881">
        <v>0</v>
      </c>
      <c r="U881">
        <v>0</v>
      </c>
      <c r="V881">
        <v>0</v>
      </c>
      <c r="W881">
        <v>0</v>
      </c>
      <c r="X881">
        <v>0</v>
      </c>
    </row>
    <row r="882" spans="1:24" x14ac:dyDescent="0.3">
      <c r="B882" s="3" t="s">
        <v>1272</v>
      </c>
      <c r="C882" t="s">
        <v>1273</v>
      </c>
      <c r="D882">
        <v>73</v>
      </c>
      <c r="E882" t="s">
        <v>1099</v>
      </c>
      <c r="F882" s="3" t="s">
        <v>4087</v>
      </c>
      <c r="G882" t="s">
        <v>4088</v>
      </c>
      <c r="H882">
        <v>500</v>
      </c>
      <c r="I882" t="s">
        <v>210</v>
      </c>
      <c r="J882" t="s">
        <v>616</v>
      </c>
      <c r="K882">
        <v>47</v>
      </c>
      <c r="L882" t="s">
        <v>630</v>
      </c>
      <c r="M882" s="3" t="s">
        <v>3407</v>
      </c>
      <c r="N882" t="s">
        <v>4081</v>
      </c>
      <c r="O882" t="s">
        <v>4082</v>
      </c>
      <c r="P882">
        <v>85</v>
      </c>
      <c r="Q882">
        <v>0</v>
      </c>
      <c r="R882">
        <v>14</v>
      </c>
      <c r="S882">
        <v>5</v>
      </c>
      <c r="T882">
        <v>0</v>
      </c>
      <c r="U882">
        <v>0</v>
      </c>
      <c r="V882">
        <v>0</v>
      </c>
      <c r="W882">
        <v>0</v>
      </c>
      <c r="X882">
        <v>0</v>
      </c>
    </row>
    <row r="883" spans="1:24" x14ac:dyDescent="0.3">
      <c r="A883" s="163"/>
      <c r="B883" s="3" t="s">
        <v>4089</v>
      </c>
      <c r="C883" t="s">
        <v>4090</v>
      </c>
      <c r="D883">
        <v>8</v>
      </c>
      <c r="E883" t="s">
        <v>1549</v>
      </c>
      <c r="F883" s="3" t="s">
        <v>4091</v>
      </c>
      <c r="G883" t="s">
        <v>4092</v>
      </c>
      <c r="H883">
        <v>202</v>
      </c>
      <c r="I883" t="s">
        <v>650</v>
      </c>
      <c r="J883" t="s">
        <v>616</v>
      </c>
      <c r="K883">
        <v>52</v>
      </c>
      <c r="L883" t="s">
        <v>2686</v>
      </c>
      <c r="M883" s="3" t="s">
        <v>3407</v>
      </c>
      <c r="N883" t="s">
        <v>4093</v>
      </c>
      <c r="O883" t="s">
        <v>4094</v>
      </c>
      <c r="P883">
        <v>0</v>
      </c>
      <c r="Q883">
        <v>0</v>
      </c>
      <c r="R883">
        <v>0</v>
      </c>
      <c r="S883">
        <v>0</v>
      </c>
      <c r="T883">
        <v>0</v>
      </c>
      <c r="U883">
        <v>0</v>
      </c>
      <c r="V883">
        <v>0</v>
      </c>
      <c r="W883">
        <v>0</v>
      </c>
      <c r="X883">
        <v>0</v>
      </c>
    </row>
    <row r="884" spans="1:24" x14ac:dyDescent="0.3">
      <c r="A884" s="163"/>
      <c r="B884" s="3" t="s">
        <v>4095</v>
      </c>
      <c r="C884" t="s">
        <v>4096</v>
      </c>
      <c r="D884">
        <v>21</v>
      </c>
      <c r="E884" t="s">
        <v>612</v>
      </c>
      <c r="F884" s="3" t="s">
        <v>4097</v>
      </c>
      <c r="G884" t="s">
        <v>4096</v>
      </c>
      <c r="H884">
        <v>500</v>
      </c>
      <c r="I884" t="s">
        <v>210</v>
      </c>
      <c r="J884" t="s">
        <v>616</v>
      </c>
      <c r="K884">
        <v>41</v>
      </c>
      <c r="L884" t="s">
        <v>660</v>
      </c>
      <c r="M884" s="3" t="s">
        <v>3407</v>
      </c>
      <c r="N884" t="s">
        <v>4098</v>
      </c>
      <c r="O884" t="s">
        <v>4099</v>
      </c>
      <c r="P884">
        <v>75</v>
      </c>
      <c r="Q884">
        <v>0</v>
      </c>
      <c r="R884">
        <v>0</v>
      </c>
      <c r="S884">
        <v>0</v>
      </c>
      <c r="T884">
        <v>0</v>
      </c>
      <c r="U884">
        <v>0</v>
      </c>
      <c r="V884">
        <v>0</v>
      </c>
      <c r="W884">
        <v>0</v>
      </c>
      <c r="X884">
        <v>0</v>
      </c>
    </row>
    <row r="885" spans="1:24" x14ac:dyDescent="0.3">
      <c r="A885" s="163"/>
      <c r="B885" s="3" t="s">
        <v>3415</v>
      </c>
      <c r="C885" t="s">
        <v>3416</v>
      </c>
      <c r="D885">
        <v>61</v>
      </c>
      <c r="E885" t="s">
        <v>688</v>
      </c>
      <c r="F885" s="3" t="s">
        <v>4100</v>
      </c>
      <c r="G885" t="s">
        <v>4101</v>
      </c>
      <c r="H885">
        <v>207</v>
      </c>
      <c r="I885" t="s">
        <v>706</v>
      </c>
      <c r="J885" t="s">
        <v>616</v>
      </c>
      <c r="K885">
        <v>9</v>
      </c>
      <c r="L885" t="s">
        <v>707</v>
      </c>
      <c r="M885" s="3" t="s">
        <v>3407</v>
      </c>
      <c r="N885" t="s">
        <v>4098</v>
      </c>
      <c r="O885" t="s">
        <v>4099</v>
      </c>
      <c r="P885">
        <v>0</v>
      </c>
      <c r="Q885">
        <v>10</v>
      </c>
      <c r="R885">
        <v>0</v>
      </c>
      <c r="S885">
        <v>0</v>
      </c>
      <c r="T885">
        <v>0</v>
      </c>
      <c r="U885">
        <v>0</v>
      </c>
      <c r="V885">
        <v>0</v>
      </c>
      <c r="W885">
        <v>0</v>
      </c>
      <c r="X885">
        <v>0</v>
      </c>
    </row>
    <row r="886" spans="1:24" x14ac:dyDescent="0.3">
      <c r="A886" s="163"/>
      <c r="B886" s="3" t="s">
        <v>4102</v>
      </c>
      <c r="C886" t="s">
        <v>4103</v>
      </c>
      <c r="D886">
        <v>60</v>
      </c>
      <c r="E886" t="s">
        <v>641</v>
      </c>
      <c r="F886" s="3" t="s">
        <v>4104</v>
      </c>
      <c r="G886" t="s">
        <v>4105</v>
      </c>
      <c r="H886">
        <v>500</v>
      </c>
      <c r="I886" t="s">
        <v>210</v>
      </c>
      <c r="J886" t="s">
        <v>616</v>
      </c>
      <c r="K886">
        <v>55</v>
      </c>
      <c r="L886" t="s">
        <v>4106</v>
      </c>
      <c r="M886" s="3" t="s">
        <v>3407</v>
      </c>
      <c r="N886" t="s">
        <v>4107</v>
      </c>
      <c r="O886" t="s">
        <v>4108</v>
      </c>
      <c r="P886">
        <v>24</v>
      </c>
      <c r="Q886">
        <v>0</v>
      </c>
      <c r="R886">
        <v>0</v>
      </c>
      <c r="S886">
        <v>0</v>
      </c>
      <c r="T886">
        <v>0</v>
      </c>
      <c r="U886">
        <v>0</v>
      </c>
      <c r="V886">
        <v>0</v>
      </c>
      <c r="W886">
        <v>0</v>
      </c>
      <c r="X886">
        <v>0</v>
      </c>
    </row>
    <row r="887" spans="1:24" x14ac:dyDescent="0.3">
      <c r="B887" s="3" t="s">
        <v>4109</v>
      </c>
      <c r="C887" t="s">
        <v>4110</v>
      </c>
      <c r="D887">
        <v>17</v>
      </c>
      <c r="E887" t="s">
        <v>712</v>
      </c>
      <c r="F887" s="3" t="s">
        <v>4111</v>
      </c>
      <c r="G887" t="s">
        <v>4112</v>
      </c>
      <c r="H887">
        <v>202</v>
      </c>
      <c r="I887" t="s">
        <v>650</v>
      </c>
      <c r="J887" t="s">
        <v>616</v>
      </c>
      <c r="K887">
        <v>52</v>
      </c>
      <c r="L887" t="s">
        <v>2686</v>
      </c>
      <c r="M887" s="3" t="s">
        <v>3407</v>
      </c>
      <c r="N887" t="s">
        <v>4113</v>
      </c>
      <c r="O887" t="s">
        <v>4114</v>
      </c>
      <c r="P887">
        <v>0</v>
      </c>
      <c r="Q887">
        <v>0</v>
      </c>
      <c r="R887">
        <v>0</v>
      </c>
      <c r="S887">
        <v>0</v>
      </c>
      <c r="T887">
        <v>0</v>
      </c>
      <c r="U887">
        <v>0</v>
      </c>
      <c r="V887">
        <v>0</v>
      </c>
      <c r="W887">
        <v>0</v>
      </c>
      <c r="X887">
        <v>0</v>
      </c>
    </row>
    <row r="888" spans="1:24" x14ac:dyDescent="0.3">
      <c r="B888" s="3" t="s">
        <v>2089</v>
      </c>
      <c r="C888" t="s">
        <v>2090</v>
      </c>
      <c r="D888">
        <v>60</v>
      </c>
      <c r="E888" t="s">
        <v>641</v>
      </c>
      <c r="F888" s="3" t="s">
        <v>4115</v>
      </c>
      <c r="G888" t="s">
        <v>4116</v>
      </c>
      <c r="H888">
        <v>500</v>
      </c>
      <c r="I888" t="s">
        <v>210</v>
      </c>
      <c r="J888" t="s">
        <v>616</v>
      </c>
      <c r="K888">
        <v>45</v>
      </c>
      <c r="L888" t="s">
        <v>685</v>
      </c>
      <c r="M888" s="3" t="s">
        <v>3407</v>
      </c>
      <c r="N888" t="s">
        <v>4117</v>
      </c>
      <c r="O888" t="s">
        <v>4118</v>
      </c>
      <c r="P888">
        <v>70</v>
      </c>
      <c r="Q888">
        <v>0</v>
      </c>
      <c r="R888">
        <v>0</v>
      </c>
      <c r="S888">
        <v>4</v>
      </c>
      <c r="T888">
        <v>0</v>
      </c>
      <c r="U888">
        <v>0</v>
      </c>
      <c r="V888">
        <v>0</v>
      </c>
      <c r="W888">
        <v>0</v>
      </c>
      <c r="X888">
        <v>0</v>
      </c>
    </row>
    <row r="889" spans="1:24" x14ac:dyDescent="0.3">
      <c r="B889" s="3" t="s">
        <v>4119</v>
      </c>
      <c r="C889" t="s">
        <v>4120</v>
      </c>
      <c r="D889">
        <v>17</v>
      </c>
      <c r="E889" t="s">
        <v>712</v>
      </c>
      <c r="F889" s="3" t="s">
        <v>4121</v>
      </c>
      <c r="G889" t="s">
        <v>4122</v>
      </c>
      <c r="H889">
        <v>500</v>
      </c>
      <c r="I889" t="s">
        <v>210</v>
      </c>
      <c r="J889" t="s">
        <v>616</v>
      </c>
      <c r="K889">
        <v>45</v>
      </c>
      <c r="L889" t="s">
        <v>685</v>
      </c>
      <c r="M889" s="3" t="s">
        <v>3407</v>
      </c>
      <c r="N889" t="s">
        <v>4123</v>
      </c>
      <c r="O889" t="s">
        <v>4124</v>
      </c>
      <c r="P889">
        <v>55</v>
      </c>
      <c r="Q889">
        <v>0</v>
      </c>
      <c r="R889">
        <v>0</v>
      </c>
      <c r="S889">
        <v>0</v>
      </c>
      <c r="T889">
        <v>0</v>
      </c>
      <c r="U889">
        <v>0</v>
      </c>
      <c r="V889">
        <v>0</v>
      </c>
      <c r="W889">
        <v>0</v>
      </c>
      <c r="X889">
        <v>0</v>
      </c>
    </row>
    <row r="890" spans="1:24" x14ac:dyDescent="0.3">
      <c r="B890" s="3" t="s">
        <v>4125</v>
      </c>
      <c r="C890" t="s">
        <v>175</v>
      </c>
      <c r="D890">
        <v>21</v>
      </c>
      <c r="E890" t="s">
        <v>612</v>
      </c>
      <c r="F890" s="3" t="s">
        <v>4126</v>
      </c>
      <c r="G890" t="s">
        <v>4127</v>
      </c>
      <c r="H890">
        <v>500</v>
      </c>
      <c r="I890" t="s">
        <v>210</v>
      </c>
      <c r="J890" t="s">
        <v>616</v>
      </c>
      <c r="K890">
        <v>41</v>
      </c>
      <c r="L890" t="s">
        <v>660</v>
      </c>
      <c r="M890" s="3" t="s">
        <v>4128</v>
      </c>
      <c r="N890" t="s">
        <v>4129</v>
      </c>
      <c r="O890" t="s">
        <v>4130</v>
      </c>
      <c r="P890">
        <v>66</v>
      </c>
      <c r="Q890">
        <v>0</v>
      </c>
      <c r="R890">
        <v>0</v>
      </c>
      <c r="S890">
        <v>0</v>
      </c>
      <c r="T890">
        <v>0</v>
      </c>
      <c r="U890">
        <v>0</v>
      </c>
      <c r="V890">
        <v>0</v>
      </c>
      <c r="W890">
        <v>0</v>
      </c>
      <c r="X890">
        <v>0</v>
      </c>
    </row>
    <row r="891" spans="1:24" x14ac:dyDescent="0.3">
      <c r="B891" s="3" t="s">
        <v>4131</v>
      </c>
      <c r="C891" t="s">
        <v>175</v>
      </c>
      <c r="D891">
        <v>21</v>
      </c>
      <c r="E891" t="s">
        <v>612</v>
      </c>
      <c r="F891" s="3" t="s">
        <v>4132</v>
      </c>
      <c r="G891" t="s">
        <v>1757</v>
      </c>
      <c r="H891">
        <v>500</v>
      </c>
      <c r="I891" t="s">
        <v>210</v>
      </c>
      <c r="J891" t="s">
        <v>616</v>
      </c>
      <c r="K891">
        <v>45</v>
      </c>
      <c r="L891" t="s">
        <v>685</v>
      </c>
      <c r="M891" s="3" t="s">
        <v>4128</v>
      </c>
      <c r="N891" t="s">
        <v>4133</v>
      </c>
      <c r="O891" t="s">
        <v>4134</v>
      </c>
      <c r="P891">
        <v>78</v>
      </c>
      <c r="Q891">
        <v>0</v>
      </c>
      <c r="R891">
        <v>0</v>
      </c>
      <c r="S891">
        <v>2</v>
      </c>
      <c r="T891">
        <v>0</v>
      </c>
      <c r="U891">
        <v>0</v>
      </c>
      <c r="V891">
        <v>0</v>
      </c>
      <c r="W891">
        <v>0</v>
      </c>
      <c r="X891">
        <v>0</v>
      </c>
    </row>
    <row r="892" spans="1:24" x14ac:dyDescent="0.3">
      <c r="B892" s="3" t="s">
        <v>4135</v>
      </c>
      <c r="C892" t="s">
        <v>175</v>
      </c>
      <c r="D892">
        <v>21</v>
      </c>
      <c r="E892" t="s">
        <v>612</v>
      </c>
      <c r="F892" s="3" t="s">
        <v>4136</v>
      </c>
      <c r="G892" t="s">
        <v>4137</v>
      </c>
      <c r="H892">
        <v>500</v>
      </c>
      <c r="I892" t="s">
        <v>210</v>
      </c>
      <c r="J892" t="s">
        <v>616</v>
      </c>
      <c r="K892">
        <v>45</v>
      </c>
      <c r="L892" t="s">
        <v>685</v>
      </c>
      <c r="M892" s="3" t="s">
        <v>4128</v>
      </c>
      <c r="N892" t="s">
        <v>4138</v>
      </c>
      <c r="O892" t="s">
        <v>4139</v>
      </c>
      <c r="P892">
        <v>84</v>
      </c>
      <c r="Q892">
        <v>0</v>
      </c>
      <c r="R892">
        <v>0</v>
      </c>
      <c r="S892">
        <v>2</v>
      </c>
      <c r="T892">
        <v>0</v>
      </c>
      <c r="U892">
        <v>0</v>
      </c>
      <c r="V892">
        <v>0</v>
      </c>
      <c r="W892">
        <v>0</v>
      </c>
      <c r="X892">
        <v>0</v>
      </c>
    </row>
    <row r="893" spans="1:24" x14ac:dyDescent="0.3">
      <c r="B893" s="3" t="s">
        <v>4140</v>
      </c>
      <c r="C893" t="s">
        <v>4141</v>
      </c>
      <c r="D893">
        <v>60</v>
      </c>
      <c r="E893" t="s">
        <v>641</v>
      </c>
      <c r="F893" s="3" t="s">
        <v>4142</v>
      </c>
      <c r="G893" t="s">
        <v>4143</v>
      </c>
      <c r="H893">
        <v>500</v>
      </c>
      <c r="I893" t="s">
        <v>210</v>
      </c>
      <c r="J893" t="s">
        <v>616</v>
      </c>
      <c r="K893">
        <v>41</v>
      </c>
      <c r="L893" t="s">
        <v>660</v>
      </c>
      <c r="M893" s="3" t="s">
        <v>4128</v>
      </c>
      <c r="N893" t="s">
        <v>4144</v>
      </c>
      <c r="O893" t="s">
        <v>4145</v>
      </c>
      <c r="P893">
        <v>62</v>
      </c>
      <c r="Q893">
        <v>0</v>
      </c>
      <c r="R893">
        <v>0</v>
      </c>
      <c r="S893">
        <v>0</v>
      </c>
      <c r="T893">
        <v>0</v>
      </c>
      <c r="U893">
        <v>0</v>
      </c>
      <c r="V893">
        <v>0</v>
      </c>
      <c r="W893">
        <v>0</v>
      </c>
      <c r="X893">
        <v>0</v>
      </c>
    </row>
    <row r="894" spans="1:24" x14ac:dyDescent="0.3">
      <c r="A894" s="163"/>
      <c r="B894" s="3" t="s">
        <v>4146</v>
      </c>
      <c r="C894" t="s">
        <v>4147</v>
      </c>
      <c r="D894">
        <v>60</v>
      </c>
      <c r="E894" t="s">
        <v>641</v>
      </c>
      <c r="F894" s="3" t="s">
        <v>4148</v>
      </c>
      <c r="G894" t="s">
        <v>4149</v>
      </c>
      <c r="H894">
        <v>500</v>
      </c>
      <c r="I894" t="s">
        <v>210</v>
      </c>
      <c r="J894" t="s">
        <v>616</v>
      </c>
      <c r="K894">
        <v>41</v>
      </c>
      <c r="L894" t="s">
        <v>660</v>
      </c>
      <c r="M894" s="3" t="s">
        <v>4128</v>
      </c>
      <c r="N894" t="s">
        <v>4150</v>
      </c>
      <c r="O894" t="s">
        <v>4151</v>
      </c>
      <c r="P894">
        <v>96</v>
      </c>
      <c r="Q894">
        <v>0</v>
      </c>
      <c r="R894">
        <v>0</v>
      </c>
      <c r="S894">
        <v>0</v>
      </c>
      <c r="T894">
        <v>0</v>
      </c>
      <c r="U894">
        <v>0</v>
      </c>
      <c r="V894">
        <v>0</v>
      </c>
      <c r="W894">
        <v>0</v>
      </c>
      <c r="X894">
        <v>0</v>
      </c>
    </row>
    <row r="895" spans="1:24" x14ac:dyDescent="0.3">
      <c r="B895" s="3" t="s">
        <v>4152</v>
      </c>
      <c r="C895" t="s">
        <v>4153</v>
      </c>
      <c r="D895">
        <v>60</v>
      </c>
      <c r="E895" t="s">
        <v>641</v>
      </c>
      <c r="F895" s="3" t="s">
        <v>4154</v>
      </c>
      <c r="G895" t="s">
        <v>4155</v>
      </c>
      <c r="H895">
        <v>500</v>
      </c>
      <c r="I895" t="s">
        <v>210</v>
      </c>
      <c r="J895" t="s">
        <v>616</v>
      </c>
      <c r="K895">
        <v>45</v>
      </c>
      <c r="L895" t="s">
        <v>685</v>
      </c>
      <c r="M895" s="3" t="s">
        <v>4128</v>
      </c>
      <c r="N895" t="s">
        <v>4156</v>
      </c>
      <c r="O895" t="s">
        <v>4157</v>
      </c>
      <c r="P895">
        <v>67</v>
      </c>
      <c r="Q895">
        <v>0</v>
      </c>
      <c r="R895">
        <v>0</v>
      </c>
      <c r="S895">
        <v>0</v>
      </c>
      <c r="T895">
        <v>0</v>
      </c>
      <c r="U895">
        <v>0</v>
      </c>
      <c r="V895">
        <v>0</v>
      </c>
      <c r="W895">
        <v>0</v>
      </c>
      <c r="X895">
        <v>0</v>
      </c>
    </row>
    <row r="896" spans="1:24" x14ac:dyDescent="0.3">
      <c r="B896" s="3" t="s">
        <v>4158</v>
      </c>
      <c r="C896" t="s">
        <v>4159</v>
      </c>
      <c r="D896">
        <v>13</v>
      </c>
      <c r="E896" t="s">
        <v>699</v>
      </c>
      <c r="F896" s="3" t="s">
        <v>4160</v>
      </c>
      <c r="G896" t="s">
        <v>4161</v>
      </c>
      <c r="H896">
        <v>500</v>
      </c>
      <c r="I896" t="s">
        <v>210</v>
      </c>
      <c r="J896" t="s">
        <v>629</v>
      </c>
      <c r="K896">
        <v>41</v>
      </c>
      <c r="L896" t="s">
        <v>660</v>
      </c>
      <c r="M896" s="3" t="s">
        <v>4128</v>
      </c>
      <c r="N896" t="s">
        <v>4162</v>
      </c>
      <c r="O896" t="s">
        <v>4163</v>
      </c>
      <c r="P896">
        <v>20</v>
      </c>
      <c r="Q896">
        <v>0</v>
      </c>
      <c r="R896">
        <v>0</v>
      </c>
      <c r="S896">
        <v>0</v>
      </c>
      <c r="T896">
        <v>0</v>
      </c>
      <c r="U896">
        <v>0</v>
      </c>
      <c r="V896">
        <v>0</v>
      </c>
      <c r="W896">
        <v>0</v>
      </c>
      <c r="X896">
        <v>0</v>
      </c>
    </row>
    <row r="897" spans="1:24" x14ac:dyDescent="0.3">
      <c r="B897" s="3" t="s">
        <v>4158</v>
      </c>
      <c r="C897" t="s">
        <v>4159</v>
      </c>
      <c r="D897">
        <v>13</v>
      </c>
      <c r="E897" t="s">
        <v>699</v>
      </c>
      <c r="F897" s="3" t="s">
        <v>4164</v>
      </c>
      <c r="G897" t="s">
        <v>4165</v>
      </c>
      <c r="H897">
        <v>354</v>
      </c>
      <c r="I897" t="s">
        <v>615</v>
      </c>
      <c r="J897" t="s">
        <v>629</v>
      </c>
      <c r="K897">
        <v>54</v>
      </c>
      <c r="L897" t="s">
        <v>617</v>
      </c>
      <c r="M897" s="3" t="s">
        <v>4128</v>
      </c>
      <c r="N897" t="s">
        <v>4162</v>
      </c>
      <c r="O897" t="s">
        <v>4163</v>
      </c>
      <c r="P897">
        <v>0</v>
      </c>
      <c r="Q897">
        <v>0</v>
      </c>
      <c r="R897">
        <v>0</v>
      </c>
      <c r="S897">
        <v>0</v>
      </c>
      <c r="T897">
        <v>0</v>
      </c>
      <c r="U897">
        <v>0</v>
      </c>
      <c r="V897">
        <v>50</v>
      </c>
      <c r="W897">
        <v>0</v>
      </c>
      <c r="X897">
        <v>0</v>
      </c>
    </row>
    <row r="898" spans="1:24" x14ac:dyDescent="0.3">
      <c r="B898" s="3" t="s">
        <v>4158</v>
      </c>
      <c r="C898" t="s">
        <v>4159</v>
      </c>
      <c r="D898">
        <v>13</v>
      </c>
      <c r="E898" t="s">
        <v>699</v>
      </c>
      <c r="F898" s="3" t="s">
        <v>4166</v>
      </c>
      <c r="G898" t="s">
        <v>4167</v>
      </c>
      <c r="H898">
        <v>209</v>
      </c>
      <c r="I898" t="s">
        <v>726</v>
      </c>
      <c r="J898" t="s">
        <v>629</v>
      </c>
      <c r="K898">
        <v>99</v>
      </c>
      <c r="L898" t="s">
        <v>727</v>
      </c>
      <c r="M898" s="3" t="s">
        <v>4128</v>
      </c>
      <c r="N898" t="s">
        <v>4162</v>
      </c>
      <c r="O898" t="s">
        <v>4163</v>
      </c>
      <c r="P898">
        <v>0</v>
      </c>
      <c r="Q898">
        <v>0</v>
      </c>
      <c r="R898">
        <v>0</v>
      </c>
      <c r="S898">
        <v>0</v>
      </c>
      <c r="T898">
        <v>0</v>
      </c>
      <c r="U898">
        <v>0</v>
      </c>
      <c r="V898">
        <v>0</v>
      </c>
      <c r="W898">
        <v>0</v>
      </c>
      <c r="X898">
        <v>0</v>
      </c>
    </row>
    <row r="899" spans="1:24" x14ac:dyDescent="0.3">
      <c r="B899" s="3" t="s">
        <v>4168</v>
      </c>
      <c r="C899" t="s">
        <v>4169</v>
      </c>
      <c r="D899">
        <v>60</v>
      </c>
      <c r="E899" t="s">
        <v>641</v>
      </c>
      <c r="F899" s="3" t="s">
        <v>4170</v>
      </c>
      <c r="G899" t="s">
        <v>4171</v>
      </c>
      <c r="H899">
        <v>500</v>
      </c>
      <c r="I899" t="s">
        <v>210</v>
      </c>
      <c r="J899" t="s">
        <v>616</v>
      </c>
      <c r="K899">
        <v>40</v>
      </c>
      <c r="L899" t="s">
        <v>623</v>
      </c>
      <c r="M899" s="3" t="s">
        <v>4128</v>
      </c>
      <c r="N899" t="s">
        <v>4162</v>
      </c>
      <c r="O899" t="s">
        <v>4163</v>
      </c>
      <c r="P899">
        <v>159</v>
      </c>
      <c r="Q899">
        <v>0</v>
      </c>
      <c r="R899">
        <v>10</v>
      </c>
      <c r="S899">
        <v>2</v>
      </c>
      <c r="T899">
        <v>0</v>
      </c>
      <c r="U899">
        <v>0</v>
      </c>
      <c r="V899">
        <v>0</v>
      </c>
      <c r="W899">
        <v>0</v>
      </c>
      <c r="X899">
        <v>0</v>
      </c>
    </row>
    <row r="900" spans="1:24" x14ac:dyDescent="0.3">
      <c r="B900" s="3" t="s">
        <v>4172</v>
      </c>
      <c r="C900" t="s">
        <v>4173</v>
      </c>
      <c r="D900">
        <v>21</v>
      </c>
      <c r="E900" t="s">
        <v>612</v>
      </c>
      <c r="F900" s="3" t="s">
        <v>4174</v>
      </c>
      <c r="G900" t="s">
        <v>4175</v>
      </c>
      <c r="H900">
        <v>500</v>
      </c>
      <c r="I900" t="s">
        <v>210</v>
      </c>
      <c r="J900" t="s">
        <v>616</v>
      </c>
      <c r="K900">
        <v>45</v>
      </c>
      <c r="L900" t="s">
        <v>685</v>
      </c>
      <c r="M900" s="3" t="s">
        <v>4128</v>
      </c>
      <c r="N900" t="s">
        <v>4176</v>
      </c>
      <c r="O900" t="s">
        <v>4177</v>
      </c>
      <c r="P900">
        <v>87</v>
      </c>
      <c r="Q900">
        <v>0</v>
      </c>
      <c r="R900">
        <v>0</v>
      </c>
      <c r="S900">
        <v>0</v>
      </c>
      <c r="T900">
        <v>0</v>
      </c>
      <c r="U900">
        <v>0</v>
      </c>
      <c r="V900">
        <v>0</v>
      </c>
      <c r="W900">
        <v>0</v>
      </c>
      <c r="X900">
        <v>0</v>
      </c>
    </row>
    <row r="901" spans="1:24" x14ac:dyDescent="0.3">
      <c r="B901" s="3" t="s">
        <v>164</v>
      </c>
      <c r="C901" t="s">
        <v>165</v>
      </c>
      <c r="D901">
        <v>60</v>
      </c>
      <c r="E901" t="s">
        <v>641</v>
      </c>
      <c r="F901" s="3" t="s">
        <v>162</v>
      </c>
      <c r="G901" t="s">
        <v>163</v>
      </c>
      <c r="H901">
        <v>500</v>
      </c>
      <c r="I901" t="s">
        <v>210</v>
      </c>
      <c r="J901" t="s">
        <v>616</v>
      </c>
      <c r="K901">
        <v>40</v>
      </c>
      <c r="L901" t="s">
        <v>623</v>
      </c>
      <c r="M901" s="3" t="s">
        <v>4128</v>
      </c>
      <c r="N901" t="s">
        <v>4178</v>
      </c>
      <c r="O901" t="s">
        <v>444</v>
      </c>
      <c r="P901">
        <v>60</v>
      </c>
      <c r="Q901">
        <v>0</v>
      </c>
      <c r="R901">
        <v>0</v>
      </c>
      <c r="S901">
        <v>1</v>
      </c>
      <c r="T901">
        <v>0</v>
      </c>
      <c r="U901">
        <v>0</v>
      </c>
      <c r="V901">
        <v>0</v>
      </c>
      <c r="W901">
        <v>0</v>
      </c>
      <c r="X901">
        <v>0</v>
      </c>
    </row>
    <row r="902" spans="1:24" x14ac:dyDescent="0.3">
      <c r="B902" s="3" t="s">
        <v>4179</v>
      </c>
      <c r="C902" t="s">
        <v>4180</v>
      </c>
      <c r="D902">
        <v>60</v>
      </c>
      <c r="E902" t="s">
        <v>641</v>
      </c>
      <c r="F902" s="3" t="s">
        <v>4181</v>
      </c>
      <c r="G902" t="s">
        <v>4182</v>
      </c>
      <c r="H902">
        <v>354</v>
      </c>
      <c r="I902" t="s">
        <v>615</v>
      </c>
      <c r="J902" t="s">
        <v>616</v>
      </c>
      <c r="K902">
        <v>54</v>
      </c>
      <c r="L902" t="s">
        <v>617</v>
      </c>
      <c r="M902" s="3" t="s">
        <v>4128</v>
      </c>
      <c r="N902" t="s">
        <v>4183</v>
      </c>
      <c r="O902" t="s">
        <v>4184</v>
      </c>
      <c r="P902">
        <v>0</v>
      </c>
      <c r="Q902">
        <v>0</v>
      </c>
      <c r="R902">
        <v>0</v>
      </c>
      <c r="S902">
        <v>0</v>
      </c>
      <c r="T902">
        <v>0</v>
      </c>
      <c r="U902">
        <v>0</v>
      </c>
      <c r="V902">
        <v>126</v>
      </c>
      <c r="W902">
        <v>0</v>
      </c>
      <c r="X902">
        <v>0</v>
      </c>
    </row>
    <row r="903" spans="1:24" x14ac:dyDescent="0.3">
      <c r="B903" s="3" t="s">
        <v>4185</v>
      </c>
      <c r="C903" t="s">
        <v>4186</v>
      </c>
      <c r="D903">
        <v>60</v>
      </c>
      <c r="E903" t="s">
        <v>641</v>
      </c>
      <c r="F903" s="3" t="s">
        <v>4187</v>
      </c>
      <c r="G903" t="s">
        <v>4188</v>
      </c>
      <c r="H903">
        <v>209</v>
      </c>
      <c r="I903" t="s">
        <v>726</v>
      </c>
      <c r="J903" t="s">
        <v>616</v>
      </c>
      <c r="K903">
        <v>99</v>
      </c>
      <c r="L903" t="s">
        <v>727</v>
      </c>
      <c r="M903" s="3" t="s">
        <v>4128</v>
      </c>
      <c r="N903" t="s">
        <v>4183</v>
      </c>
      <c r="O903" t="s">
        <v>4184</v>
      </c>
      <c r="P903">
        <v>0</v>
      </c>
      <c r="Q903">
        <v>0</v>
      </c>
      <c r="R903">
        <v>0</v>
      </c>
      <c r="S903">
        <v>0</v>
      </c>
      <c r="T903">
        <v>0</v>
      </c>
      <c r="U903">
        <v>0</v>
      </c>
      <c r="V903">
        <v>0</v>
      </c>
      <c r="W903">
        <v>0</v>
      </c>
      <c r="X903">
        <v>0</v>
      </c>
    </row>
    <row r="904" spans="1:24" x14ac:dyDescent="0.3">
      <c r="B904" s="3" t="s">
        <v>4189</v>
      </c>
      <c r="C904" t="s">
        <v>4190</v>
      </c>
      <c r="D904">
        <v>21</v>
      </c>
      <c r="E904" t="s">
        <v>612</v>
      </c>
      <c r="F904" s="3" t="s">
        <v>4191</v>
      </c>
      <c r="G904" t="s">
        <v>4190</v>
      </c>
      <c r="H904">
        <v>500</v>
      </c>
      <c r="I904" t="s">
        <v>210</v>
      </c>
      <c r="J904" t="s">
        <v>616</v>
      </c>
      <c r="K904">
        <v>45</v>
      </c>
      <c r="L904" t="s">
        <v>685</v>
      </c>
      <c r="M904" s="3" t="s">
        <v>4128</v>
      </c>
      <c r="N904" t="s">
        <v>4192</v>
      </c>
      <c r="O904" t="s">
        <v>4193</v>
      </c>
      <c r="P904">
        <v>60</v>
      </c>
      <c r="Q904">
        <v>0</v>
      </c>
      <c r="R904">
        <v>0</v>
      </c>
      <c r="S904">
        <v>0</v>
      </c>
      <c r="T904">
        <v>0</v>
      </c>
      <c r="U904">
        <v>0</v>
      </c>
      <c r="V904">
        <v>0</v>
      </c>
      <c r="W904">
        <v>0</v>
      </c>
      <c r="X904">
        <v>0</v>
      </c>
    </row>
    <row r="905" spans="1:24" x14ac:dyDescent="0.3">
      <c r="A905" s="165"/>
      <c r="B905" s="3" t="s">
        <v>1595</v>
      </c>
      <c r="C905" t="s">
        <v>1596</v>
      </c>
      <c r="D905">
        <v>60</v>
      </c>
      <c r="E905" t="s">
        <v>641</v>
      </c>
      <c r="F905" s="3" t="s">
        <v>4194</v>
      </c>
      <c r="G905" t="s">
        <v>4195</v>
      </c>
      <c r="H905">
        <v>354</v>
      </c>
      <c r="I905" t="s">
        <v>615</v>
      </c>
      <c r="J905" t="s">
        <v>616</v>
      </c>
      <c r="K905">
        <v>54</v>
      </c>
      <c r="L905" t="s">
        <v>617</v>
      </c>
      <c r="M905" s="3" t="s">
        <v>4128</v>
      </c>
      <c r="N905" t="s">
        <v>4196</v>
      </c>
      <c r="O905" t="s">
        <v>4197</v>
      </c>
      <c r="P905">
        <v>0</v>
      </c>
      <c r="Q905">
        <v>0</v>
      </c>
      <c r="R905">
        <v>0</v>
      </c>
      <c r="S905">
        <v>0</v>
      </c>
      <c r="T905">
        <v>0</v>
      </c>
      <c r="U905">
        <v>0</v>
      </c>
      <c r="V905">
        <v>30</v>
      </c>
      <c r="W905">
        <v>0</v>
      </c>
      <c r="X905">
        <v>0</v>
      </c>
    </row>
    <row r="906" spans="1:24" x14ac:dyDescent="0.3">
      <c r="B906" s="3" t="s">
        <v>4198</v>
      </c>
      <c r="C906" t="s">
        <v>4199</v>
      </c>
      <c r="D906">
        <v>60</v>
      </c>
      <c r="E906" t="s">
        <v>641</v>
      </c>
      <c r="F906" s="3" t="s">
        <v>4200</v>
      </c>
      <c r="G906" t="s">
        <v>4201</v>
      </c>
      <c r="H906">
        <v>500</v>
      </c>
      <c r="I906" t="s">
        <v>210</v>
      </c>
      <c r="J906" t="s">
        <v>616</v>
      </c>
      <c r="K906">
        <v>45</v>
      </c>
      <c r="L906" t="s">
        <v>685</v>
      </c>
      <c r="M906" s="3" t="s">
        <v>4128</v>
      </c>
      <c r="N906" t="s">
        <v>4196</v>
      </c>
      <c r="O906" t="s">
        <v>4197</v>
      </c>
      <c r="P906">
        <v>67</v>
      </c>
      <c r="Q906">
        <v>0</v>
      </c>
      <c r="R906">
        <v>0</v>
      </c>
      <c r="S906">
        <v>0</v>
      </c>
      <c r="T906">
        <v>0</v>
      </c>
      <c r="U906">
        <v>0</v>
      </c>
      <c r="V906">
        <v>0</v>
      </c>
      <c r="W906">
        <v>0</v>
      </c>
      <c r="X906">
        <v>0</v>
      </c>
    </row>
    <row r="907" spans="1:24" x14ac:dyDescent="0.3">
      <c r="B907" s="3" t="s">
        <v>4202</v>
      </c>
      <c r="C907" t="s">
        <v>4203</v>
      </c>
      <c r="D907">
        <v>60</v>
      </c>
      <c r="E907" t="s">
        <v>641</v>
      </c>
      <c r="F907" s="3" t="s">
        <v>4204</v>
      </c>
      <c r="G907" t="s">
        <v>4205</v>
      </c>
      <c r="H907">
        <v>500</v>
      </c>
      <c r="I907" t="s">
        <v>210</v>
      </c>
      <c r="J907" t="s">
        <v>616</v>
      </c>
      <c r="K907">
        <v>41</v>
      </c>
      <c r="L907" t="s">
        <v>660</v>
      </c>
      <c r="M907" s="3" t="s">
        <v>4128</v>
      </c>
      <c r="N907" t="s">
        <v>4206</v>
      </c>
      <c r="O907" t="s">
        <v>4207</v>
      </c>
      <c r="P907">
        <v>40</v>
      </c>
      <c r="Q907">
        <v>0</v>
      </c>
      <c r="R907">
        <v>0</v>
      </c>
      <c r="S907">
        <v>0</v>
      </c>
      <c r="T907">
        <v>0</v>
      </c>
      <c r="U907">
        <v>0</v>
      </c>
      <c r="V907">
        <v>0</v>
      </c>
      <c r="W907">
        <v>0</v>
      </c>
      <c r="X907">
        <v>0</v>
      </c>
    </row>
    <row r="908" spans="1:24" x14ac:dyDescent="0.3">
      <c r="B908" s="3" t="s">
        <v>168</v>
      </c>
      <c r="C908" t="s">
        <v>169</v>
      </c>
      <c r="D908">
        <v>13</v>
      </c>
      <c r="E908" t="s">
        <v>699</v>
      </c>
      <c r="F908" s="3" t="s">
        <v>166</v>
      </c>
      <c r="G908" t="s">
        <v>167</v>
      </c>
      <c r="H908">
        <v>500</v>
      </c>
      <c r="I908" t="s">
        <v>210</v>
      </c>
      <c r="J908" t="s">
        <v>629</v>
      </c>
      <c r="K908">
        <v>40</v>
      </c>
      <c r="L908" t="s">
        <v>623</v>
      </c>
      <c r="M908" s="3" t="s">
        <v>4128</v>
      </c>
      <c r="N908" t="s">
        <v>4208</v>
      </c>
      <c r="O908" t="s">
        <v>445</v>
      </c>
      <c r="P908">
        <v>132</v>
      </c>
      <c r="Q908">
        <v>6</v>
      </c>
      <c r="R908">
        <v>0</v>
      </c>
      <c r="S908">
        <v>0</v>
      </c>
      <c r="T908">
        <v>0</v>
      </c>
      <c r="U908">
        <v>14</v>
      </c>
      <c r="V908">
        <v>0</v>
      </c>
      <c r="W908">
        <v>0</v>
      </c>
      <c r="X908">
        <v>0</v>
      </c>
    </row>
    <row r="909" spans="1:24" x14ac:dyDescent="0.3">
      <c r="B909" s="3" t="s">
        <v>4168</v>
      </c>
      <c r="C909" t="s">
        <v>4169</v>
      </c>
      <c r="D909">
        <v>60</v>
      </c>
      <c r="E909" t="s">
        <v>641</v>
      </c>
      <c r="F909" s="3" t="s">
        <v>4209</v>
      </c>
      <c r="G909" t="s">
        <v>4210</v>
      </c>
      <c r="H909">
        <v>500</v>
      </c>
      <c r="I909" t="s">
        <v>210</v>
      </c>
      <c r="J909" t="s">
        <v>616</v>
      </c>
      <c r="K909">
        <v>45</v>
      </c>
      <c r="L909" t="s">
        <v>685</v>
      </c>
      <c r="M909" s="3" t="s">
        <v>4128</v>
      </c>
      <c r="N909" t="s">
        <v>4208</v>
      </c>
      <c r="O909" t="s">
        <v>445</v>
      </c>
      <c r="P909">
        <v>55</v>
      </c>
      <c r="Q909">
        <v>0</v>
      </c>
      <c r="R909">
        <v>0</v>
      </c>
      <c r="S909">
        <v>0</v>
      </c>
      <c r="T909">
        <v>0</v>
      </c>
      <c r="U909">
        <v>0</v>
      </c>
      <c r="V909">
        <v>0</v>
      </c>
      <c r="W909">
        <v>0</v>
      </c>
      <c r="X909">
        <v>0</v>
      </c>
    </row>
    <row r="910" spans="1:24" x14ac:dyDescent="0.3">
      <c r="B910" s="3" t="s">
        <v>4211</v>
      </c>
      <c r="C910" t="s">
        <v>4212</v>
      </c>
      <c r="D910">
        <v>22</v>
      </c>
      <c r="E910" t="s">
        <v>1856</v>
      </c>
      <c r="F910" s="3" t="s">
        <v>4213</v>
      </c>
      <c r="G910" t="s">
        <v>4214</v>
      </c>
      <c r="H910">
        <v>354</v>
      </c>
      <c r="I910" t="s">
        <v>615</v>
      </c>
      <c r="J910" t="s">
        <v>616</v>
      </c>
      <c r="K910">
        <v>54</v>
      </c>
      <c r="L910" t="s">
        <v>617</v>
      </c>
      <c r="M910" s="3" t="s">
        <v>4128</v>
      </c>
      <c r="N910" t="s">
        <v>4215</v>
      </c>
      <c r="O910" t="s">
        <v>4216</v>
      </c>
      <c r="P910">
        <v>0</v>
      </c>
      <c r="Q910">
        <v>0</v>
      </c>
      <c r="R910">
        <v>0</v>
      </c>
      <c r="S910">
        <v>0</v>
      </c>
      <c r="T910">
        <v>0</v>
      </c>
      <c r="U910">
        <v>0</v>
      </c>
      <c r="V910">
        <v>34</v>
      </c>
      <c r="W910">
        <v>0</v>
      </c>
      <c r="X910">
        <v>0</v>
      </c>
    </row>
    <row r="911" spans="1:24" x14ac:dyDescent="0.3">
      <c r="B911" s="3" t="s">
        <v>4202</v>
      </c>
      <c r="C911" t="s">
        <v>4203</v>
      </c>
      <c r="D911">
        <v>60</v>
      </c>
      <c r="E911" t="s">
        <v>641</v>
      </c>
      <c r="F911" s="3" t="s">
        <v>4217</v>
      </c>
      <c r="G911" t="s">
        <v>4218</v>
      </c>
      <c r="H911">
        <v>500</v>
      </c>
      <c r="I911" t="s">
        <v>210</v>
      </c>
      <c r="J911" t="s">
        <v>616</v>
      </c>
      <c r="K911">
        <v>45</v>
      </c>
      <c r="L911" t="s">
        <v>685</v>
      </c>
      <c r="M911" s="3" t="s">
        <v>4128</v>
      </c>
      <c r="N911" t="s">
        <v>4219</v>
      </c>
      <c r="O911" t="s">
        <v>4220</v>
      </c>
      <c r="P911">
        <v>83</v>
      </c>
      <c r="Q911">
        <v>0</v>
      </c>
      <c r="R911">
        <v>0</v>
      </c>
      <c r="S911">
        <v>0</v>
      </c>
      <c r="T911">
        <v>0</v>
      </c>
      <c r="U911">
        <v>0</v>
      </c>
      <c r="V911">
        <v>0</v>
      </c>
      <c r="W911">
        <v>0</v>
      </c>
      <c r="X911">
        <v>0</v>
      </c>
    </row>
    <row r="912" spans="1:24" x14ac:dyDescent="0.3">
      <c r="B912" s="3" t="s">
        <v>4221</v>
      </c>
      <c r="C912" t="s">
        <v>4222</v>
      </c>
      <c r="D912">
        <v>13</v>
      </c>
      <c r="E912" t="s">
        <v>699</v>
      </c>
      <c r="F912" s="3" t="s">
        <v>4223</v>
      </c>
      <c r="G912" t="s">
        <v>4224</v>
      </c>
      <c r="H912">
        <v>500</v>
      </c>
      <c r="I912" t="s">
        <v>210</v>
      </c>
      <c r="J912" t="s">
        <v>629</v>
      </c>
      <c r="K912">
        <v>44</v>
      </c>
      <c r="L912" t="s">
        <v>990</v>
      </c>
      <c r="M912" s="3" t="s">
        <v>4128</v>
      </c>
      <c r="N912" t="s">
        <v>4225</v>
      </c>
      <c r="O912" t="s">
        <v>4226</v>
      </c>
      <c r="P912">
        <v>160</v>
      </c>
      <c r="Q912">
        <v>0</v>
      </c>
      <c r="R912">
        <v>6</v>
      </c>
      <c r="S912">
        <v>0</v>
      </c>
      <c r="T912">
        <v>0</v>
      </c>
      <c r="U912">
        <v>0</v>
      </c>
      <c r="V912">
        <v>0</v>
      </c>
      <c r="W912">
        <v>0</v>
      </c>
      <c r="X912">
        <v>0</v>
      </c>
    </row>
    <row r="913" spans="2:24" x14ac:dyDescent="0.3">
      <c r="B913" s="3" t="s">
        <v>4221</v>
      </c>
      <c r="C913" t="s">
        <v>4222</v>
      </c>
      <c r="D913">
        <v>13</v>
      </c>
      <c r="E913" t="s">
        <v>699</v>
      </c>
      <c r="F913" s="3" t="s">
        <v>4227</v>
      </c>
      <c r="G913" t="s">
        <v>4228</v>
      </c>
      <c r="H913">
        <v>354</v>
      </c>
      <c r="I913" t="s">
        <v>615</v>
      </c>
      <c r="J913" t="s">
        <v>629</v>
      </c>
      <c r="K913">
        <v>54</v>
      </c>
      <c r="L913" t="s">
        <v>617</v>
      </c>
      <c r="M913" s="3" t="s">
        <v>4128</v>
      </c>
      <c r="N913" t="s">
        <v>4225</v>
      </c>
      <c r="O913" t="s">
        <v>4226</v>
      </c>
      <c r="P913">
        <v>0</v>
      </c>
      <c r="Q913">
        <v>0</v>
      </c>
      <c r="R913">
        <v>0</v>
      </c>
      <c r="S913">
        <v>0</v>
      </c>
      <c r="T913">
        <v>0</v>
      </c>
      <c r="U913">
        <v>0</v>
      </c>
      <c r="V913">
        <v>76</v>
      </c>
      <c r="W913">
        <v>10</v>
      </c>
      <c r="X913">
        <v>0</v>
      </c>
    </row>
    <row r="914" spans="2:24" x14ac:dyDescent="0.3">
      <c r="B914" s="3" t="s">
        <v>4229</v>
      </c>
      <c r="C914" t="s">
        <v>4230</v>
      </c>
      <c r="D914">
        <v>17</v>
      </c>
      <c r="E914" t="s">
        <v>712</v>
      </c>
      <c r="F914" s="3" t="s">
        <v>4231</v>
      </c>
      <c r="G914" t="s">
        <v>4232</v>
      </c>
      <c r="H914">
        <v>500</v>
      </c>
      <c r="I914" t="s">
        <v>210</v>
      </c>
      <c r="J914" t="s">
        <v>616</v>
      </c>
      <c r="K914">
        <v>45</v>
      </c>
      <c r="L914" t="s">
        <v>685</v>
      </c>
      <c r="M914" s="3" t="s">
        <v>4128</v>
      </c>
      <c r="N914" t="s">
        <v>4233</v>
      </c>
      <c r="O914" t="s">
        <v>4234</v>
      </c>
      <c r="P914">
        <v>61</v>
      </c>
      <c r="Q914">
        <v>0</v>
      </c>
      <c r="R914">
        <v>0</v>
      </c>
      <c r="S914">
        <v>0</v>
      </c>
      <c r="T914">
        <v>0</v>
      </c>
      <c r="U914">
        <v>0</v>
      </c>
      <c r="V914">
        <v>0</v>
      </c>
      <c r="W914">
        <v>0</v>
      </c>
      <c r="X914">
        <v>0</v>
      </c>
    </row>
    <row r="915" spans="2:24" x14ac:dyDescent="0.3">
      <c r="B915" s="3" t="s">
        <v>4235</v>
      </c>
      <c r="C915" t="s">
        <v>4236</v>
      </c>
      <c r="D915">
        <v>60</v>
      </c>
      <c r="E915" t="s">
        <v>641</v>
      </c>
      <c r="F915" s="3" t="s">
        <v>4237</v>
      </c>
      <c r="G915" t="s">
        <v>4238</v>
      </c>
      <c r="H915">
        <v>500</v>
      </c>
      <c r="I915" t="s">
        <v>210</v>
      </c>
      <c r="J915" t="s">
        <v>616</v>
      </c>
      <c r="K915">
        <v>41</v>
      </c>
      <c r="L915" t="s">
        <v>660</v>
      </c>
      <c r="M915" s="3" t="s">
        <v>4128</v>
      </c>
      <c r="N915" t="s">
        <v>4239</v>
      </c>
      <c r="O915" t="s">
        <v>4240</v>
      </c>
      <c r="P915">
        <v>57</v>
      </c>
      <c r="Q915">
        <v>0</v>
      </c>
      <c r="R915">
        <v>0</v>
      </c>
      <c r="S915">
        <v>0</v>
      </c>
      <c r="T915">
        <v>0</v>
      </c>
      <c r="U915">
        <v>0</v>
      </c>
      <c r="V915">
        <v>0</v>
      </c>
      <c r="W915">
        <v>0</v>
      </c>
      <c r="X915">
        <v>0</v>
      </c>
    </row>
    <row r="916" spans="2:24" x14ac:dyDescent="0.3">
      <c r="B916" s="3" t="s">
        <v>4241</v>
      </c>
      <c r="C916" t="s">
        <v>4242</v>
      </c>
      <c r="D916">
        <v>73</v>
      </c>
      <c r="E916" t="s">
        <v>1099</v>
      </c>
      <c r="F916" s="3" t="s">
        <v>4243</v>
      </c>
      <c r="G916" t="s">
        <v>4244</v>
      </c>
      <c r="H916">
        <v>202</v>
      </c>
      <c r="I916" t="s">
        <v>650</v>
      </c>
      <c r="J916" t="s">
        <v>629</v>
      </c>
      <c r="K916">
        <v>1</v>
      </c>
      <c r="L916" t="s">
        <v>651</v>
      </c>
      <c r="M916" s="3" t="s">
        <v>4128</v>
      </c>
      <c r="N916" t="s">
        <v>4245</v>
      </c>
      <c r="O916" t="s">
        <v>4246</v>
      </c>
      <c r="P916">
        <v>0</v>
      </c>
      <c r="Q916">
        <v>0</v>
      </c>
      <c r="R916">
        <v>0</v>
      </c>
      <c r="S916">
        <v>0</v>
      </c>
      <c r="T916">
        <v>0</v>
      </c>
      <c r="U916">
        <v>0</v>
      </c>
      <c r="V916">
        <v>0</v>
      </c>
      <c r="W916">
        <v>0</v>
      </c>
      <c r="X916">
        <v>0</v>
      </c>
    </row>
    <row r="917" spans="2:24" x14ac:dyDescent="0.3">
      <c r="B917" s="3" t="s">
        <v>4241</v>
      </c>
      <c r="C917" t="s">
        <v>4242</v>
      </c>
      <c r="D917">
        <v>73</v>
      </c>
      <c r="E917" t="s">
        <v>1099</v>
      </c>
      <c r="F917" s="3" t="s">
        <v>4247</v>
      </c>
      <c r="G917" t="s">
        <v>4248</v>
      </c>
      <c r="H917">
        <v>502</v>
      </c>
      <c r="I917" t="s">
        <v>1021</v>
      </c>
      <c r="J917" t="s">
        <v>616</v>
      </c>
      <c r="K917">
        <v>8</v>
      </c>
      <c r="L917" t="s">
        <v>786</v>
      </c>
      <c r="M917" s="3" t="s">
        <v>4128</v>
      </c>
      <c r="N917" t="s">
        <v>4245</v>
      </c>
      <c r="O917" t="s">
        <v>4246</v>
      </c>
      <c r="P917">
        <v>0</v>
      </c>
      <c r="Q917">
        <v>0</v>
      </c>
      <c r="R917">
        <v>0</v>
      </c>
      <c r="S917">
        <v>20</v>
      </c>
      <c r="T917">
        <v>0</v>
      </c>
      <c r="U917">
        <v>0</v>
      </c>
      <c r="V917">
        <v>0</v>
      </c>
      <c r="W917">
        <v>0</v>
      </c>
      <c r="X917">
        <v>0</v>
      </c>
    </row>
    <row r="918" spans="2:24" x14ac:dyDescent="0.3">
      <c r="B918" s="3" t="s">
        <v>4249</v>
      </c>
      <c r="C918" t="s">
        <v>4250</v>
      </c>
      <c r="D918">
        <v>8</v>
      </c>
      <c r="E918" t="s">
        <v>1549</v>
      </c>
      <c r="F918" s="3" t="s">
        <v>4251</v>
      </c>
      <c r="G918" t="s">
        <v>4252</v>
      </c>
      <c r="H918">
        <v>202</v>
      </c>
      <c r="I918" t="s">
        <v>650</v>
      </c>
      <c r="J918" t="s">
        <v>629</v>
      </c>
      <c r="K918">
        <v>1</v>
      </c>
      <c r="L918" t="s">
        <v>651</v>
      </c>
      <c r="M918" s="3" t="s">
        <v>4128</v>
      </c>
      <c r="N918" t="s">
        <v>4253</v>
      </c>
      <c r="O918" t="s">
        <v>4254</v>
      </c>
      <c r="P918">
        <v>0</v>
      </c>
      <c r="Q918">
        <v>0</v>
      </c>
      <c r="R918">
        <v>0</v>
      </c>
      <c r="S918">
        <v>0</v>
      </c>
      <c r="T918">
        <v>0</v>
      </c>
      <c r="U918">
        <v>0</v>
      </c>
      <c r="V918">
        <v>0</v>
      </c>
      <c r="W918">
        <v>0</v>
      </c>
      <c r="X918">
        <v>0</v>
      </c>
    </row>
    <row r="919" spans="2:24" x14ac:dyDescent="0.3">
      <c r="B919" s="3" t="s">
        <v>4255</v>
      </c>
      <c r="C919" t="s">
        <v>4256</v>
      </c>
      <c r="D919">
        <v>21</v>
      </c>
      <c r="E919" t="s">
        <v>612</v>
      </c>
      <c r="F919" s="3" t="s">
        <v>4257</v>
      </c>
      <c r="G919" t="s">
        <v>4258</v>
      </c>
      <c r="H919">
        <v>500</v>
      </c>
      <c r="I919" t="s">
        <v>210</v>
      </c>
      <c r="J919" t="s">
        <v>616</v>
      </c>
      <c r="K919">
        <v>45</v>
      </c>
      <c r="L919" t="s">
        <v>685</v>
      </c>
      <c r="M919" s="3" t="s">
        <v>4128</v>
      </c>
      <c r="N919" t="s">
        <v>4259</v>
      </c>
      <c r="O919" t="s">
        <v>4260</v>
      </c>
      <c r="P919">
        <v>65</v>
      </c>
      <c r="Q919">
        <v>0</v>
      </c>
      <c r="R919">
        <v>0</v>
      </c>
      <c r="S919">
        <v>5</v>
      </c>
      <c r="T919">
        <v>0</v>
      </c>
      <c r="U919">
        <v>0</v>
      </c>
      <c r="V919">
        <v>0</v>
      </c>
      <c r="W919">
        <v>0</v>
      </c>
      <c r="X919">
        <v>0</v>
      </c>
    </row>
    <row r="920" spans="2:24" x14ac:dyDescent="0.3">
      <c r="B920" s="3" t="s">
        <v>4261</v>
      </c>
      <c r="C920" t="s">
        <v>4262</v>
      </c>
      <c r="D920">
        <v>60</v>
      </c>
      <c r="E920" t="s">
        <v>641</v>
      </c>
      <c r="F920" s="3" t="s">
        <v>4263</v>
      </c>
      <c r="G920" t="s">
        <v>4264</v>
      </c>
      <c r="H920">
        <v>500</v>
      </c>
      <c r="I920" t="s">
        <v>210</v>
      </c>
      <c r="J920" t="s">
        <v>616</v>
      </c>
      <c r="K920">
        <v>45</v>
      </c>
      <c r="L920" t="s">
        <v>685</v>
      </c>
      <c r="M920" s="3" t="s">
        <v>4128</v>
      </c>
      <c r="N920" t="s">
        <v>4259</v>
      </c>
      <c r="O920" t="s">
        <v>4260</v>
      </c>
      <c r="P920">
        <v>20</v>
      </c>
      <c r="Q920">
        <v>0</v>
      </c>
      <c r="R920">
        <v>0</v>
      </c>
      <c r="S920">
        <v>0</v>
      </c>
      <c r="T920">
        <v>0</v>
      </c>
      <c r="U920">
        <v>0</v>
      </c>
      <c r="V920">
        <v>0</v>
      </c>
      <c r="W920">
        <v>0</v>
      </c>
      <c r="X920">
        <v>0</v>
      </c>
    </row>
    <row r="921" spans="2:24" x14ac:dyDescent="0.3">
      <c r="B921" s="3" t="s">
        <v>4265</v>
      </c>
      <c r="C921" t="s">
        <v>175</v>
      </c>
      <c r="D921">
        <v>21</v>
      </c>
      <c r="E921" t="s">
        <v>612</v>
      </c>
      <c r="F921" s="3" t="s">
        <v>4266</v>
      </c>
      <c r="G921" t="s">
        <v>4267</v>
      </c>
      <c r="H921">
        <v>500</v>
      </c>
      <c r="I921" t="s">
        <v>210</v>
      </c>
      <c r="J921" t="s">
        <v>616</v>
      </c>
      <c r="K921">
        <v>45</v>
      </c>
      <c r="L921" t="s">
        <v>685</v>
      </c>
      <c r="M921" s="3" t="s">
        <v>4128</v>
      </c>
      <c r="N921" t="s">
        <v>4268</v>
      </c>
      <c r="O921" t="s">
        <v>4269</v>
      </c>
      <c r="P921">
        <v>93</v>
      </c>
      <c r="Q921">
        <v>0</v>
      </c>
      <c r="R921">
        <v>0</v>
      </c>
      <c r="S921">
        <v>0</v>
      </c>
      <c r="T921">
        <v>0</v>
      </c>
      <c r="U921">
        <v>0</v>
      </c>
      <c r="V921">
        <v>0</v>
      </c>
      <c r="W921">
        <v>0</v>
      </c>
      <c r="X921">
        <v>0</v>
      </c>
    </row>
    <row r="922" spans="2:24" x14ac:dyDescent="0.3">
      <c r="B922" s="3" t="s">
        <v>4270</v>
      </c>
      <c r="C922" t="s">
        <v>4271</v>
      </c>
      <c r="D922">
        <v>21</v>
      </c>
      <c r="E922" t="s">
        <v>612</v>
      </c>
      <c r="F922" s="3" t="s">
        <v>4272</v>
      </c>
      <c r="G922" t="s">
        <v>4273</v>
      </c>
      <c r="H922">
        <v>500</v>
      </c>
      <c r="I922" t="s">
        <v>210</v>
      </c>
      <c r="J922" t="s">
        <v>616</v>
      </c>
      <c r="K922">
        <v>40</v>
      </c>
      <c r="L922" t="s">
        <v>623</v>
      </c>
      <c r="M922" s="3" t="s">
        <v>4128</v>
      </c>
      <c r="N922" t="s">
        <v>4274</v>
      </c>
      <c r="O922" t="s">
        <v>4275</v>
      </c>
      <c r="P922">
        <v>80</v>
      </c>
      <c r="Q922">
        <v>0</v>
      </c>
      <c r="R922">
        <v>0</v>
      </c>
      <c r="S922">
        <v>0</v>
      </c>
      <c r="T922">
        <v>0</v>
      </c>
      <c r="U922">
        <v>0</v>
      </c>
      <c r="V922">
        <v>0</v>
      </c>
      <c r="W922">
        <v>0</v>
      </c>
      <c r="X922">
        <v>0</v>
      </c>
    </row>
    <row r="923" spans="2:24" x14ac:dyDescent="0.3">
      <c r="B923" s="3" t="s">
        <v>4276</v>
      </c>
      <c r="C923" t="s">
        <v>4277</v>
      </c>
      <c r="D923">
        <v>60</v>
      </c>
      <c r="E923" t="s">
        <v>641</v>
      </c>
      <c r="F923" s="3" t="s">
        <v>4278</v>
      </c>
      <c r="G923" t="s">
        <v>4279</v>
      </c>
      <c r="H923">
        <v>502</v>
      </c>
      <c r="I923" t="s">
        <v>1021</v>
      </c>
      <c r="J923" t="s">
        <v>616</v>
      </c>
      <c r="K923">
        <v>1</v>
      </c>
      <c r="L923" t="s">
        <v>651</v>
      </c>
      <c r="M923" s="3" t="s">
        <v>4128</v>
      </c>
      <c r="N923" t="s">
        <v>4280</v>
      </c>
      <c r="O923" t="s">
        <v>4281</v>
      </c>
      <c r="P923">
        <v>0</v>
      </c>
      <c r="Q923">
        <v>0</v>
      </c>
      <c r="R923">
        <v>0</v>
      </c>
      <c r="S923">
        <v>17</v>
      </c>
      <c r="T923">
        <v>0</v>
      </c>
      <c r="U923">
        <v>0</v>
      </c>
      <c r="V923">
        <v>0</v>
      </c>
      <c r="W923">
        <v>0</v>
      </c>
      <c r="X923">
        <v>0</v>
      </c>
    </row>
    <row r="924" spans="2:24" x14ac:dyDescent="0.3">
      <c r="B924" s="3" t="s">
        <v>4282</v>
      </c>
      <c r="C924" t="s">
        <v>4283</v>
      </c>
      <c r="D924">
        <v>21</v>
      </c>
      <c r="E924" t="s">
        <v>612</v>
      </c>
      <c r="F924" s="3" t="s">
        <v>4284</v>
      </c>
      <c r="G924" t="s">
        <v>4285</v>
      </c>
      <c r="H924">
        <v>500</v>
      </c>
      <c r="I924" t="s">
        <v>210</v>
      </c>
      <c r="J924" t="s">
        <v>616</v>
      </c>
      <c r="K924">
        <v>45</v>
      </c>
      <c r="L924" t="s">
        <v>685</v>
      </c>
      <c r="M924" s="3" t="s">
        <v>4128</v>
      </c>
      <c r="N924" t="s">
        <v>4286</v>
      </c>
      <c r="O924" t="s">
        <v>4287</v>
      </c>
      <c r="P924">
        <v>67</v>
      </c>
      <c r="Q924">
        <v>0</v>
      </c>
      <c r="R924">
        <v>6</v>
      </c>
      <c r="S924">
        <v>0</v>
      </c>
      <c r="T924">
        <v>0</v>
      </c>
      <c r="U924">
        <v>0</v>
      </c>
      <c r="V924">
        <v>0</v>
      </c>
      <c r="W924">
        <v>0</v>
      </c>
      <c r="X924">
        <v>0</v>
      </c>
    </row>
    <row r="925" spans="2:24" x14ac:dyDescent="0.3">
      <c r="B925" s="3" t="s">
        <v>3423</v>
      </c>
      <c r="C925" t="s">
        <v>3424</v>
      </c>
      <c r="D925">
        <v>47</v>
      </c>
      <c r="E925" t="s">
        <v>678</v>
      </c>
      <c r="F925" s="3" t="s">
        <v>4288</v>
      </c>
      <c r="G925" t="s">
        <v>4289</v>
      </c>
      <c r="H925">
        <v>354</v>
      </c>
      <c r="I925" t="s">
        <v>615</v>
      </c>
      <c r="J925" t="s">
        <v>616</v>
      </c>
      <c r="K925">
        <v>54</v>
      </c>
      <c r="L925" t="s">
        <v>617</v>
      </c>
      <c r="M925" s="3" t="s">
        <v>4128</v>
      </c>
      <c r="N925" t="s">
        <v>4290</v>
      </c>
      <c r="O925" t="s">
        <v>446</v>
      </c>
      <c r="P925">
        <v>0</v>
      </c>
      <c r="Q925">
        <v>0</v>
      </c>
      <c r="R925">
        <v>0</v>
      </c>
      <c r="S925">
        <v>0</v>
      </c>
      <c r="T925">
        <v>0</v>
      </c>
      <c r="U925">
        <v>0</v>
      </c>
      <c r="V925">
        <v>107</v>
      </c>
      <c r="W925">
        <v>10</v>
      </c>
      <c r="X925">
        <v>0</v>
      </c>
    </row>
    <row r="926" spans="2:24" x14ac:dyDescent="0.3">
      <c r="B926" s="3" t="s">
        <v>4291</v>
      </c>
      <c r="C926" t="s">
        <v>4292</v>
      </c>
      <c r="D926">
        <v>13</v>
      </c>
      <c r="E926" t="s">
        <v>699</v>
      </c>
      <c r="F926" s="3" t="s">
        <v>4293</v>
      </c>
      <c r="G926" t="s">
        <v>4294</v>
      </c>
      <c r="H926">
        <v>500</v>
      </c>
      <c r="I926" t="s">
        <v>210</v>
      </c>
      <c r="J926" t="s">
        <v>629</v>
      </c>
      <c r="K926">
        <v>41</v>
      </c>
      <c r="L926" t="s">
        <v>660</v>
      </c>
      <c r="M926" s="3" t="s">
        <v>4128</v>
      </c>
      <c r="N926" t="s">
        <v>4290</v>
      </c>
      <c r="O926" t="s">
        <v>446</v>
      </c>
      <c r="P926">
        <v>45</v>
      </c>
      <c r="Q926">
        <v>0</v>
      </c>
      <c r="R926">
        <v>0</v>
      </c>
      <c r="S926">
        <v>0</v>
      </c>
      <c r="T926">
        <v>0</v>
      </c>
      <c r="U926">
        <v>0</v>
      </c>
      <c r="V926">
        <v>0</v>
      </c>
      <c r="W926">
        <v>0</v>
      </c>
      <c r="X926">
        <v>0</v>
      </c>
    </row>
    <row r="927" spans="2:24" x14ac:dyDescent="0.3">
      <c r="B927" s="3" t="s">
        <v>4295</v>
      </c>
      <c r="C927" t="s">
        <v>4296</v>
      </c>
      <c r="D927">
        <v>17</v>
      </c>
      <c r="E927" t="s">
        <v>712</v>
      </c>
      <c r="F927" s="3" t="s">
        <v>4297</v>
      </c>
      <c r="G927" t="s">
        <v>4298</v>
      </c>
      <c r="H927">
        <v>500</v>
      </c>
      <c r="I927" t="s">
        <v>210</v>
      </c>
      <c r="J927" t="s">
        <v>616</v>
      </c>
      <c r="K927">
        <v>45</v>
      </c>
      <c r="L927" t="s">
        <v>685</v>
      </c>
      <c r="M927" s="3" t="s">
        <v>4128</v>
      </c>
      <c r="N927" t="s">
        <v>4290</v>
      </c>
      <c r="O927" t="s">
        <v>446</v>
      </c>
      <c r="P927">
        <v>98</v>
      </c>
      <c r="Q927">
        <v>0</v>
      </c>
      <c r="R927">
        <v>0</v>
      </c>
      <c r="S927">
        <v>0</v>
      </c>
      <c r="T927">
        <v>0</v>
      </c>
      <c r="U927">
        <v>0</v>
      </c>
      <c r="V927">
        <v>0</v>
      </c>
      <c r="W927">
        <v>0</v>
      </c>
      <c r="X927">
        <v>0</v>
      </c>
    </row>
    <row r="928" spans="2:24" x14ac:dyDescent="0.3">
      <c r="B928" s="3" t="s">
        <v>4295</v>
      </c>
      <c r="C928" t="s">
        <v>4296</v>
      </c>
      <c r="D928">
        <v>17</v>
      </c>
      <c r="E928" t="s">
        <v>712</v>
      </c>
      <c r="F928" s="3" t="s">
        <v>4299</v>
      </c>
      <c r="G928" t="s">
        <v>4300</v>
      </c>
      <c r="H928">
        <v>500</v>
      </c>
      <c r="I928" t="s">
        <v>210</v>
      </c>
      <c r="J928" t="s">
        <v>616</v>
      </c>
      <c r="K928">
        <v>45</v>
      </c>
      <c r="L928" t="s">
        <v>685</v>
      </c>
      <c r="M928" s="3" t="s">
        <v>4128</v>
      </c>
      <c r="N928" t="s">
        <v>4290</v>
      </c>
      <c r="O928" t="s">
        <v>446</v>
      </c>
      <c r="P928">
        <v>94</v>
      </c>
      <c r="Q928">
        <v>0</v>
      </c>
      <c r="R928">
        <v>0</v>
      </c>
      <c r="S928">
        <v>0</v>
      </c>
      <c r="T928">
        <v>0</v>
      </c>
      <c r="U928">
        <v>0</v>
      </c>
      <c r="V928">
        <v>0</v>
      </c>
      <c r="W928">
        <v>0</v>
      </c>
      <c r="X928">
        <v>0</v>
      </c>
    </row>
    <row r="929" spans="2:24" x14ac:dyDescent="0.3">
      <c r="B929" s="3" t="s">
        <v>4202</v>
      </c>
      <c r="C929" t="s">
        <v>4203</v>
      </c>
      <c r="D929">
        <v>60</v>
      </c>
      <c r="E929" t="s">
        <v>641</v>
      </c>
      <c r="F929" s="3" t="s">
        <v>4301</v>
      </c>
      <c r="G929" t="s">
        <v>1285</v>
      </c>
      <c r="H929">
        <v>500</v>
      </c>
      <c r="I929" t="s">
        <v>210</v>
      </c>
      <c r="J929" t="s">
        <v>616</v>
      </c>
      <c r="K929">
        <v>41</v>
      </c>
      <c r="L929" t="s">
        <v>660</v>
      </c>
      <c r="M929" s="3" t="s">
        <v>4128</v>
      </c>
      <c r="N929" t="s">
        <v>4290</v>
      </c>
      <c r="O929" t="s">
        <v>446</v>
      </c>
      <c r="P929">
        <v>60</v>
      </c>
      <c r="Q929">
        <v>0</v>
      </c>
      <c r="R929">
        <v>10</v>
      </c>
      <c r="S929">
        <v>3</v>
      </c>
      <c r="T929">
        <v>0</v>
      </c>
      <c r="U929">
        <v>0</v>
      </c>
      <c r="V929">
        <v>0</v>
      </c>
      <c r="W929">
        <v>0</v>
      </c>
      <c r="X929">
        <v>0</v>
      </c>
    </row>
    <row r="930" spans="2:24" x14ac:dyDescent="0.3">
      <c r="B930" s="3" t="s">
        <v>164</v>
      </c>
      <c r="C930" t="s">
        <v>165</v>
      </c>
      <c r="D930">
        <v>60</v>
      </c>
      <c r="E930" t="s">
        <v>641</v>
      </c>
      <c r="F930" s="3" t="s">
        <v>4302</v>
      </c>
      <c r="G930" t="s">
        <v>4303</v>
      </c>
      <c r="H930">
        <v>500</v>
      </c>
      <c r="I930" t="s">
        <v>210</v>
      </c>
      <c r="J930" t="s">
        <v>616</v>
      </c>
      <c r="K930">
        <v>41</v>
      </c>
      <c r="L930" t="s">
        <v>660</v>
      </c>
      <c r="M930" s="3" t="s">
        <v>4128</v>
      </c>
      <c r="N930" t="s">
        <v>4290</v>
      </c>
      <c r="O930" t="s">
        <v>446</v>
      </c>
      <c r="P930">
        <v>40</v>
      </c>
      <c r="Q930">
        <v>0</v>
      </c>
      <c r="R930">
        <v>0</v>
      </c>
      <c r="S930">
        <v>0</v>
      </c>
      <c r="T930">
        <v>0</v>
      </c>
      <c r="U930">
        <v>0</v>
      </c>
      <c r="V930">
        <v>0</v>
      </c>
      <c r="W930">
        <v>0</v>
      </c>
      <c r="X930">
        <v>0</v>
      </c>
    </row>
    <row r="931" spans="2:24" x14ac:dyDescent="0.3">
      <c r="B931" s="3" t="s">
        <v>164</v>
      </c>
      <c r="C931" t="s">
        <v>165</v>
      </c>
      <c r="D931">
        <v>60</v>
      </c>
      <c r="E931" t="s">
        <v>641</v>
      </c>
      <c r="F931" s="3" t="s">
        <v>4304</v>
      </c>
      <c r="G931" t="s">
        <v>4305</v>
      </c>
      <c r="H931">
        <v>500</v>
      </c>
      <c r="I931" t="s">
        <v>210</v>
      </c>
      <c r="J931" t="s">
        <v>616</v>
      </c>
      <c r="K931">
        <v>41</v>
      </c>
      <c r="L931" t="s">
        <v>660</v>
      </c>
      <c r="M931" s="3" t="s">
        <v>4128</v>
      </c>
      <c r="N931" t="s">
        <v>4290</v>
      </c>
      <c r="O931" t="s">
        <v>446</v>
      </c>
      <c r="P931">
        <v>60</v>
      </c>
      <c r="Q931">
        <v>3</v>
      </c>
      <c r="R931">
        <v>0</v>
      </c>
      <c r="S931">
        <v>6</v>
      </c>
      <c r="T931">
        <v>0</v>
      </c>
      <c r="U931">
        <v>0</v>
      </c>
      <c r="V931">
        <v>0</v>
      </c>
      <c r="W931">
        <v>0</v>
      </c>
      <c r="X931">
        <v>0</v>
      </c>
    </row>
    <row r="932" spans="2:24" x14ac:dyDescent="0.3">
      <c r="B932" s="3" t="s">
        <v>105</v>
      </c>
      <c r="C932" t="s">
        <v>106</v>
      </c>
      <c r="D932">
        <v>60</v>
      </c>
      <c r="E932" t="s">
        <v>641</v>
      </c>
      <c r="F932" s="3" t="s">
        <v>170</v>
      </c>
      <c r="G932" t="s">
        <v>171</v>
      </c>
      <c r="H932">
        <v>500</v>
      </c>
      <c r="I932" t="s">
        <v>210</v>
      </c>
      <c r="J932" t="s">
        <v>616</v>
      </c>
      <c r="K932">
        <v>41</v>
      </c>
      <c r="L932" t="s">
        <v>660</v>
      </c>
      <c r="M932" s="3" t="s">
        <v>4128</v>
      </c>
      <c r="N932" t="s">
        <v>4290</v>
      </c>
      <c r="O932" t="s">
        <v>446</v>
      </c>
      <c r="P932">
        <v>85</v>
      </c>
      <c r="Q932">
        <v>0</v>
      </c>
      <c r="R932">
        <v>10</v>
      </c>
      <c r="S932">
        <v>3</v>
      </c>
      <c r="T932">
        <v>0</v>
      </c>
      <c r="U932">
        <v>0</v>
      </c>
      <c r="V932">
        <v>0</v>
      </c>
      <c r="W932">
        <v>0</v>
      </c>
      <c r="X932">
        <v>0</v>
      </c>
    </row>
    <row r="933" spans="2:24" x14ac:dyDescent="0.3">
      <c r="B933" s="3" t="s">
        <v>4306</v>
      </c>
      <c r="C933" t="s">
        <v>4307</v>
      </c>
      <c r="D933">
        <v>60</v>
      </c>
      <c r="E933" t="s">
        <v>641</v>
      </c>
      <c r="F933" s="3" t="s">
        <v>4308</v>
      </c>
      <c r="G933" t="s">
        <v>4309</v>
      </c>
      <c r="H933">
        <v>500</v>
      </c>
      <c r="I933" t="s">
        <v>210</v>
      </c>
      <c r="J933" t="s">
        <v>616</v>
      </c>
      <c r="K933">
        <v>41</v>
      </c>
      <c r="L933" t="s">
        <v>660</v>
      </c>
      <c r="M933" s="3" t="s">
        <v>4128</v>
      </c>
      <c r="N933" t="s">
        <v>4310</v>
      </c>
      <c r="O933" t="s">
        <v>4311</v>
      </c>
      <c r="P933">
        <v>85</v>
      </c>
      <c r="Q933">
        <v>0</v>
      </c>
      <c r="R933">
        <v>0</v>
      </c>
      <c r="S933">
        <v>0</v>
      </c>
      <c r="T933">
        <v>0</v>
      </c>
      <c r="U933">
        <v>0</v>
      </c>
      <c r="V933">
        <v>0</v>
      </c>
      <c r="W933">
        <v>0</v>
      </c>
      <c r="X933">
        <v>0</v>
      </c>
    </row>
    <row r="934" spans="2:24" x14ac:dyDescent="0.3">
      <c r="B934" s="3" t="s">
        <v>4211</v>
      </c>
      <c r="C934" t="s">
        <v>4212</v>
      </c>
      <c r="D934">
        <v>22</v>
      </c>
      <c r="E934" t="s">
        <v>1856</v>
      </c>
      <c r="F934" s="3" t="s">
        <v>4312</v>
      </c>
      <c r="G934" t="s">
        <v>4313</v>
      </c>
      <c r="H934">
        <v>500</v>
      </c>
      <c r="I934" t="s">
        <v>210</v>
      </c>
      <c r="J934" t="s">
        <v>616</v>
      </c>
      <c r="K934">
        <v>41</v>
      </c>
      <c r="L934" t="s">
        <v>660</v>
      </c>
      <c r="M934" s="3" t="s">
        <v>4128</v>
      </c>
      <c r="N934" t="s">
        <v>4314</v>
      </c>
      <c r="O934" t="s">
        <v>4315</v>
      </c>
      <c r="P934">
        <v>147</v>
      </c>
      <c r="Q934">
        <v>0</v>
      </c>
      <c r="R934">
        <v>6</v>
      </c>
      <c r="S934">
        <v>1</v>
      </c>
      <c r="T934">
        <v>0</v>
      </c>
      <c r="U934">
        <v>0</v>
      </c>
      <c r="V934">
        <v>0</v>
      </c>
      <c r="W934">
        <v>0</v>
      </c>
      <c r="X934">
        <v>0</v>
      </c>
    </row>
    <row r="935" spans="2:24" x14ac:dyDescent="0.3">
      <c r="B935" s="3" t="s">
        <v>164</v>
      </c>
      <c r="C935" t="s">
        <v>165</v>
      </c>
      <c r="D935">
        <v>60</v>
      </c>
      <c r="E935" t="s">
        <v>641</v>
      </c>
      <c r="F935" s="3" t="s">
        <v>4316</v>
      </c>
      <c r="G935" t="s">
        <v>4317</v>
      </c>
      <c r="H935">
        <v>500</v>
      </c>
      <c r="I935" t="s">
        <v>210</v>
      </c>
      <c r="J935" t="s">
        <v>616</v>
      </c>
      <c r="K935">
        <v>41</v>
      </c>
      <c r="L935" t="s">
        <v>660</v>
      </c>
      <c r="M935" s="3" t="s">
        <v>4128</v>
      </c>
      <c r="N935" t="s">
        <v>4318</v>
      </c>
      <c r="O935" t="s">
        <v>4319</v>
      </c>
      <c r="P935">
        <v>66</v>
      </c>
      <c r="Q935">
        <v>6</v>
      </c>
      <c r="R935">
        <v>0</v>
      </c>
      <c r="S935">
        <v>0</v>
      </c>
      <c r="T935">
        <v>0</v>
      </c>
      <c r="U935">
        <v>0</v>
      </c>
      <c r="V935">
        <v>0</v>
      </c>
      <c r="W935">
        <v>0</v>
      </c>
      <c r="X935">
        <v>0</v>
      </c>
    </row>
    <row r="936" spans="2:24" x14ac:dyDescent="0.3">
      <c r="B936" s="3" t="s">
        <v>4320</v>
      </c>
      <c r="C936" t="s">
        <v>175</v>
      </c>
      <c r="D936">
        <v>21</v>
      </c>
      <c r="E936" t="s">
        <v>612</v>
      </c>
      <c r="F936" s="3" t="s">
        <v>4321</v>
      </c>
      <c r="G936" t="s">
        <v>4322</v>
      </c>
      <c r="H936">
        <v>500</v>
      </c>
      <c r="I936" t="s">
        <v>210</v>
      </c>
      <c r="J936" t="s">
        <v>616</v>
      </c>
      <c r="K936">
        <v>45</v>
      </c>
      <c r="L936" t="s">
        <v>685</v>
      </c>
      <c r="M936" s="3" t="s">
        <v>4128</v>
      </c>
      <c r="N936" t="s">
        <v>4323</v>
      </c>
      <c r="O936" t="s">
        <v>4324</v>
      </c>
      <c r="P936">
        <v>97</v>
      </c>
      <c r="Q936">
        <v>0</v>
      </c>
      <c r="R936">
        <v>0</v>
      </c>
      <c r="S936">
        <v>0</v>
      </c>
      <c r="T936">
        <v>0</v>
      </c>
      <c r="U936">
        <v>0</v>
      </c>
      <c r="V936">
        <v>0</v>
      </c>
      <c r="W936">
        <v>0</v>
      </c>
      <c r="X936">
        <v>0</v>
      </c>
    </row>
    <row r="937" spans="2:24" x14ac:dyDescent="0.3">
      <c r="B937" s="3" t="s">
        <v>4325</v>
      </c>
      <c r="C937" t="s">
        <v>4326</v>
      </c>
      <c r="D937">
        <v>61</v>
      </c>
      <c r="E937" t="s">
        <v>688</v>
      </c>
      <c r="F937" s="3" t="s">
        <v>4327</v>
      </c>
      <c r="G937" t="s">
        <v>4328</v>
      </c>
      <c r="H937">
        <v>500</v>
      </c>
      <c r="I937" t="s">
        <v>210</v>
      </c>
      <c r="J937" t="s">
        <v>616</v>
      </c>
      <c r="K937">
        <v>45</v>
      </c>
      <c r="L937" t="s">
        <v>685</v>
      </c>
      <c r="M937" s="3" t="s">
        <v>4128</v>
      </c>
      <c r="N937" t="s">
        <v>4329</v>
      </c>
      <c r="O937" t="s">
        <v>4330</v>
      </c>
      <c r="P937">
        <v>45</v>
      </c>
      <c r="Q937">
        <v>0</v>
      </c>
      <c r="R937">
        <v>0</v>
      </c>
      <c r="S937">
        <v>0</v>
      </c>
      <c r="T937">
        <v>0</v>
      </c>
      <c r="U937">
        <v>0</v>
      </c>
      <c r="V937">
        <v>0</v>
      </c>
      <c r="W937">
        <v>0</v>
      </c>
      <c r="X937">
        <v>0</v>
      </c>
    </row>
    <row r="938" spans="2:24" x14ac:dyDescent="0.3">
      <c r="B938" s="3" t="s">
        <v>4331</v>
      </c>
      <c r="C938" t="s">
        <v>4332</v>
      </c>
      <c r="D938">
        <v>60</v>
      </c>
      <c r="E938" t="s">
        <v>641</v>
      </c>
      <c r="F938" s="3" t="s">
        <v>4333</v>
      </c>
      <c r="G938" t="s">
        <v>4334</v>
      </c>
      <c r="H938">
        <v>354</v>
      </c>
      <c r="I938" t="s">
        <v>615</v>
      </c>
      <c r="J938" t="s">
        <v>616</v>
      </c>
      <c r="K938">
        <v>54</v>
      </c>
      <c r="L938" t="s">
        <v>617</v>
      </c>
      <c r="M938" s="3" t="s">
        <v>4128</v>
      </c>
      <c r="N938" t="s">
        <v>4329</v>
      </c>
      <c r="O938" t="s">
        <v>4330</v>
      </c>
      <c r="P938">
        <v>0</v>
      </c>
      <c r="Q938">
        <v>0</v>
      </c>
      <c r="R938">
        <v>0</v>
      </c>
      <c r="S938">
        <v>0</v>
      </c>
      <c r="T938">
        <v>0</v>
      </c>
      <c r="U938">
        <v>0</v>
      </c>
      <c r="V938">
        <v>63</v>
      </c>
      <c r="W938">
        <v>0</v>
      </c>
      <c r="X938">
        <v>0</v>
      </c>
    </row>
    <row r="939" spans="2:24" x14ac:dyDescent="0.3">
      <c r="B939" s="3" t="s">
        <v>4335</v>
      </c>
      <c r="C939" t="s">
        <v>4336</v>
      </c>
      <c r="D939">
        <v>21</v>
      </c>
      <c r="E939" t="s">
        <v>612</v>
      </c>
      <c r="F939" s="3" t="s">
        <v>4337</v>
      </c>
      <c r="G939" t="s">
        <v>4338</v>
      </c>
      <c r="H939">
        <v>500</v>
      </c>
      <c r="I939" t="s">
        <v>210</v>
      </c>
      <c r="J939" t="s">
        <v>616</v>
      </c>
      <c r="K939">
        <v>45</v>
      </c>
      <c r="L939" t="s">
        <v>685</v>
      </c>
      <c r="M939" s="3" t="s">
        <v>4128</v>
      </c>
      <c r="N939" t="s">
        <v>4339</v>
      </c>
      <c r="O939" t="s">
        <v>4340</v>
      </c>
      <c r="P939">
        <v>58</v>
      </c>
      <c r="Q939">
        <v>0</v>
      </c>
      <c r="R939">
        <v>0</v>
      </c>
      <c r="S939">
        <v>0</v>
      </c>
      <c r="T939">
        <v>0</v>
      </c>
      <c r="U939">
        <v>0</v>
      </c>
      <c r="V939">
        <v>0</v>
      </c>
      <c r="W939">
        <v>0</v>
      </c>
      <c r="X939">
        <v>0</v>
      </c>
    </row>
    <row r="940" spans="2:24" x14ac:dyDescent="0.3">
      <c r="B940" s="3" t="s">
        <v>3423</v>
      </c>
      <c r="C940" t="s">
        <v>3424</v>
      </c>
      <c r="D940">
        <v>47</v>
      </c>
      <c r="E940" t="s">
        <v>678</v>
      </c>
      <c r="F940" s="3" t="s">
        <v>4341</v>
      </c>
      <c r="G940" t="s">
        <v>4342</v>
      </c>
      <c r="H940">
        <v>500</v>
      </c>
      <c r="I940" t="s">
        <v>210</v>
      </c>
      <c r="J940" t="s">
        <v>616</v>
      </c>
      <c r="K940">
        <v>41</v>
      </c>
      <c r="L940" t="s">
        <v>660</v>
      </c>
      <c r="M940" s="3" t="s">
        <v>4128</v>
      </c>
      <c r="N940" t="s">
        <v>4343</v>
      </c>
      <c r="O940" t="s">
        <v>4344</v>
      </c>
      <c r="P940">
        <v>69</v>
      </c>
      <c r="Q940">
        <v>0</v>
      </c>
      <c r="R940">
        <v>0</v>
      </c>
      <c r="S940">
        <v>2</v>
      </c>
      <c r="T940">
        <v>0</v>
      </c>
      <c r="U940">
        <v>0</v>
      </c>
      <c r="V940">
        <v>0</v>
      </c>
      <c r="W940">
        <v>0</v>
      </c>
      <c r="X940">
        <v>0</v>
      </c>
    </row>
    <row r="941" spans="2:24" x14ac:dyDescent="0.3">
      <c r="B941" s="3" t="s">
        <v>4345</v>
      </c>
      <c r="C941" t="s">
        <v>4346</v>
      </c>
      <c r="D941">
        <v>21</v>
      </c>
      <c r="E941" t="s">
        <v>612</v>
      </c>
      <c r="F941" s="3" t="s">
        <v>4347</v>
      </c>
      <c r="G941" t="s">
        <v>4348</v>
      </c>
      <c r="H941">
        <v>500</v>
      </c>
      <c r="I941" t="s">
        <v>210</v>
      </c>
      <c r="J941" t="s">
        <v>616</v>
      </c>
      <c r="K941">
        <v>45</v>
      </c>
      <c r="L941" t="s">
        <v>685</v>
      </c>
      <c r="M941" s="3" t="s">
        <v>4128</v>
      </c>
      <c r="N941" t="s">
        <v>4349</v>
      </c>
      <c r="O941" t="s">
        <v>4350</v>
      </c>
      <c r="P941">
        <v>52</v>
      </c>
      <c r="Q941">
        <v>0</v>
      </c>
      <c r="R941">
        <v>0</v>
      </c>
      <c r="S941">
        <v>0</v>
      </c>
      <c r="T941">
        <v>0</v>
      </c>
      <c r="U941">
        <v>0</v>
      </c>
      <c r="V941">
        <v>0</v>
      </c>
      <c r="W941">
        <v>0</v>
      </c>
      <c r="X941">
        <v>0</v>
      </c>
    </row>
    <row r="942" spans="2:24" x14ac:dyDescent="0.3">
      <c r="B942" s="3" t="s">
        <v>4351</v>
      </c>
      <c r="C942" t="s">
        <v>175</v>
      </c>
      <c r="D942">
        <v>21</v>
      </c>
      <c r="E942" t="s">
        <v>612</v>
      </c>
      <c r="F942" s="3" t="s">
        <v>4352</v>
      </c>
      <c r="G942" t="s">
        <v>177</v>
      </c>
      <c r="H942">
        <v>500</v>
      </c>
      <c r="I942" t="s">
        <v>210</v>
      </c>
      <c r="J942" t="s">
        <v>616</v>
      </c>
      <c r="K942">
        <v>41</v>
      </c>
      <c r="L942" t="s">
        <v>660</v>
      </c>
      <c r="M942" s="3" t="s">
        <v>4128</v>
      </c>
      <c r="N942" t="s">
        <v>4353</v>
      </c>
      <c r="O942" t="s">
        <v>4354</v>
      </c>
      <c r="P942">
        <v>58</v>
      </c>
      <c r="Q942">
        <v>0</v>
      </c>
      <c r="R942">
        <v>0</v>
      </c>
      <c r="S942">
        <v>4</v>
      </c>
      <c r="T942">
        <v>0</v>
      </c>
      <c r="U942">
        <v>0</v>
      </c>
      <c r="V942">
        <v>0</v>
      </c>
      <c r="W942">
        <v>0</v>
      </c>
      <c r="X942">
        <v>0</v>
      </c>
    </row>
    <row r="943" spans="2:24" x14ac:dyDescent="0.3">
      <c r="B943" s="3" t="s">
        <v>4355</v>
      </c>
      <c r="C943" t="s">
        <v>4356</v>
      </c>
      <c r="D943">
        <v>60</v>
      </c>
      <c r="E943" t="s">
        <v>641</v>
      </c>
      <c r="F943" s="3" t="s">
        <v>4357</v>
      </c>
      <c r="G943" t="s">
        <v>4358</v>
      </c>
      <c r="H943">
        <v>500</v>
      </c>
      <c r="I943" t="s">
        <v>210</v>
      </c>
      <c r="J943" t="s">
        <v>616</v>
      </c>
      <c r="K943">
        <v>41</v>
      </c>
      <c r="L943" t="s">
        <v>660</v>
      </c>
      <c r="M943" s="3" t="s">
        <v>4128</v>
      </c>
      <c r="N943" t="s">
        <v>4359</v>
      </c>
      <c r="O943" t="s">
        <v>4360</v>
      </c>
      <c r="P943">
        <v>24</v>
      </c>
      <c r="Q943">
        <v>0</v>
      </c>
      <c r="R943">
        <v>0</v>
      </c>
      <c r="S943">
        <v>0</v>
      </c>
      <c r="T943">
        <v>0</v>
      </c>
      <c r="U943">
        <v>0</v>
      </c>
      <c r="V943">
        <v>0</v>
      </c>
      <c r="W943">
        <v>0</v>
      </c>
      <c r="X943">
        <v>0</v>
      </c>
    </row>
    <row r="944" spans="2:24" x14ac:dyDescent="0.3">
      <c r="B944" s="3" t="s">
        <v>160</v>
      </c>
      <c r="C944" t="s">
        <v>161</v>
      </c>
      <c r="D944">
        <v>21</v>
      </c>
      <c r="E944" t="s">
        <v>612</v>
      </c>
      <c r="F944" s="3" t="s">
        <v>158</v>
      </c>
      <c r="G944" t="s">
        <v>159</v>
      </c>
      <c r="H944">
        <v>500</v>
      </c>
      <c r="I944" t="s">
        <v>210</v>
      </c>
      <c r="J944" t="s">
        <v>616</v>
      </c>
      <c r="K944">
        <v>45</v>
      </c>
      <c r="L944" t="s">
        <v>685</v>
      </c>
      <c r="M944" s="3" t="s">
        <v>4128</v>
      </c>
      <c r="N944" t="s">
        <v>4361</v>
      </c>
      <c r="O944" t="s">
        <v>443</v>
      </c>
      <c r="P944">
        <v>62</v>
      </c>
      <c r="Q944">
        <v>0</v>
      </c>
      <c r="R944">
        <v>0</v>
      </c>
      <c r="S944">
        <v>0</v>
      </c>
      <c r="T944">
        <v>0</v>
      </c>
      <c r="U944">
        <v>0</v>
      </c>
      <c r="V944">
        <v>0</v>
      </c>
      <c r="W944">
        <v>0</v>
      </c>
      <c r="X944">
        <v>0</v>
      </c>
    </row>
    <row r="945" spans="2:24" x14ac:dyDescent="0.3">
      <c r="B945" s="3" t="s">
        <v>4362</v>
      </c>
      <c r="C945" t="s">
        <v>4363</v>
      </c>
      <c r="D945">
        <v>60</v>
      </c>
      <c r="E945" t="s">
        <v>641</v>
      </c>
      <c r="F945" s="3" t="s">
        <v>4364</v>
      </c>
      <c r="G945" t="s">
        <v>4365</v>
      </c>
      <c r="H945">
        <v>500</v>
      </c>
      <c r="I945" t="s">
        <v>210</v>
      </c>
      <c r="J945" t="s">
        <v>616</v>
      </c>
      <c r="K945">
        <v>41</v>
      </c>
      <c r="L945" t="s">
        <v>660</v>
      </c>
      <c r="M945" s="3" t="s">
        <v>4128</v>
      </c>
      <c r="N945" t="s">
        <v>4366</v>
      </c>
      <c r="O945" t="s">
        <v>4367</v>
      </c>
      <c r="P945">
        <v>97</v>
      </c>
      <c r="Q945">
        <v>0</v>
      </c>
      <c r="R945">
        <v>6</v>
      </c>
      <c r="S945">
        <v>0</v>
      </c>
      <c r="T945">
        <v>0</v>
      </c>
      <c r="U945">
        <v>0</v>
      </c>
      <c r="V945">
        <v>0</v>
      </c>
      <c r="W945">
        <v>0</v>
      </c>
      <c r="X945">
        <v>0</v>
      </c>
    </row>
    <row r="946" spans="2:24" x14ac:dyDescent="0.3">
      <c r="B946" s="3" t="s">
        <v>4368</v>
      </c>
      <c r="C946" t="s">
        <v>4369</v>
      </c>
      <c r="D946">
        <v>21</v>
      </c>
      <c r="E946" t="s">
        <v>612</v>
      </c>
      <c r="F946" s="3" t="s">
        <v>4370</v>
      </c>
      <c r="G946" t="s">
        <v>4369</v>
      </c>
      <c r="H946">
        <v>500</v>
      </c>
      <c r="I946" t="s">
        <v>210</v>
      </c>
      <c r="J946" t="s">
        <v>616</v>
      </c>
      <c r="K946">
        <v>45</v>
      </c>
      <c r="L946" t="s">
        <v>685</v>
      </c>
      <c r="M946" s="3" t="s">
        <v>4128</v>
      </c>
      <c r="N946" t="s">
        <v>4371</v>
      </c>
      <c r="O946" t="s">
        <v>4372</v>
      </c>
      <c r="P946">
        <v>86</v>
      </c>
      <c r="Q946">
        <v>5</v>
      </c>
      <c r="R946">
        <v>0</v>
      </c>
      <c r="S946">
        <v>5</v>
      </c>
      <c r="T946">
        <v>0</v>
      </c>
      <c r="U946">
        <v>0</v>
      </c>
      <c r="V946">
        <v>0</v>
      </c>
      <c r="W946">
        <v>0</v>
      </c>
      <c r="X946">
        <v>0</v>
      </c>
    </row>
    <row r="947" spans="2:24" x14ac:dyDescent="0.3">
      <c r="B947" s="3" t="s">
        <v>4373</v>
      </c>
      <c r="C947" t="s">
        <v>4374</v>
      </c>
      <c r="D947">
        <v>60</v>
      </c>
      <c r="E947" t="s">
        <v>641</v>
      </c>
      <c r="F947" s="3" t="s">
        <v>4375</v>
      </c>
      <c r="G947" t="s">
        <v>4376</v>
      </c>
      <c r="H947">
        <v>500</v>
      </c>
      <c r="I947" t="s">
        <v>210</v>
      </c>
      <c r="J947" t="s">
        <v>616</v>
      </c>
      <c r="K947">
        <v>45</v>
      </c>
      <c r="L947" t="s">
        <v>685</v>
      </c>
      <c r="M947" s="3" t="s">
        <v>4128</v>
      </c>
      <c r="N947" t="s">
        <v>4377</v>
      </c>
      <c r="O947" t="s">
        <v>4378</v>
      </c>
      <c r="P947">
        <v>60</v>
      </c>
      <c r="Q947">
        <v>0</v>
      </c>
      <c r="R947">
        <v>0</v>
      </c>
      <c r="S947">
        <v>5</v>
      </c>
      <c r="T947">
        <v>0</v>
      </c>
      <c r="U947">
        <v>0</v>
      </c>
      <c r="V947">
        <v>0</v>
      </c>
      <c r="W947">
        <v>0</v>
      </c>
      <c r="X947">
        <v>0</v>
      </c>
    </row>
    <row r="948" spans="2:24" x14ac:dyDescent="0.3">
      <c r="B948" s="3" t="s">
        <v>174</v>
      </c>
      <c r="C948" t="s">
        <v>175</v>
      </c>
      <c r="D948">
        <v>21</v>
      </c>
      <c r="E948" t="s">
        <v>612</v>
      </c>
      <c r="F948" s="3" t="s">
        <v>172</v>
      </c>
      <c r="G948" t="s">
        <v>173</v>
      </c>
      <c r="H948">
        <v>500</v>
      </c>
      <c r="I948" t="s">
        <v>210</v>
      </c>
      <c r="J948" t="s">
        <v>616</v>
      </c>
      <c r="K948">
        <v>41</v>
      </c>
      <c r="L948" t="s">
        <v>660</v>
      </c>
      <c r="M948" s="3" t="s">
        <v>4128</v>
      </c>
      <c r="N948" t="s">
        <v>4379</v>
      </c>
      <c r="O948" t="s">
        <v>447</v>
      </c>
      <c r="P948">
        <v>80</v>
      </c>
      <c r="Q948">
        <v>6</v>
      </c>
      <c r="R948">
        <v>0</v>
      </c>
      <c r="S948">
        <v>5</v>
      </c>
      <c r="T948">
        <v>0</v>
      </c>
      <c r="U948">
        <v>0</v>
      </c>
      <c r="V948">
        <v>0</v>
      </c>
      <c r="W948">
        <v>0</v>
      </c>
      <c r="X948">
        <v>0</v>
      </c>
    </row>
    <row r="949" spans="2:24" x14ac:dyDescent="0.3">
      <c r="B949" s="3" t="s">
        <v>4380</v>
      </c>
      <c r="C949" t="s">
        <v>4381</v>
      </c>
      <c r="D949">
        <v>95</v>
      </c>
      <c r="E949" t="s">
        <v>626</v>
      </c>
      <c r="F949" s="3" t="s">
        <v>4382</v>
      </c>
      <c r="G949" t="s">
        <v>4383</v>
      </c>
      <c r="H949">
        <v>500</v>
      </c>
      <c r="I949" t="s">
        <v>210</v>
      </c>
      <c r="J949" t="s">
        <v>616</v>
      </c>
      <c r="K949">
        <v>47</v>
      </c>
      <c r="L949" t="s">
        <v>630</v>
      </c>
      <c r="M949" s="3" t="s">
        <v>4128</v>
      </c>
      <c r="N949" t="s">
        <v>4384</v>
      </c>
      <c r="O949" t="s">
        <v>4385</v>
      </c>
      <c r="P949">
        <v>61</v>
      </c>
      <c r="Q949">
        <v>0</v>
      </c>
      <c r="R949">
        <v>0</v>
      </c>
      <c r="S949">
        <v>0</v>
      </c>
      <c r="T949">
        <v>0</v>
      </c>
      <c r="U949">
        <v>0</v>
      </c>
      <c r="V949">
        <v>0</v>
      </c>
      <c r="W949">
        <v>0</v>
      </c>
      <c r="X949">
        <v>0</v>
      </c>
    </row>
    <row r="950" spans="2:24" x14ac:dyDescent="0.3">
      <c r="B950" s="3" t="s">
        <v>4386</v>
      </c>
      <c r="C950" t="s">
        <v>4387</v>
      </c>
      <c r="D950">
        <v>60</v>
      </c>
      <c r="E950" t="s">
        <v>641</v>
      </c>
      <c r="F950" s="3" t="s">
        <v>4388</v>
      </c>
      <c r="G950" t="s">
        <v>4389</v>
      </c>
      <c r="H950">
        <v>500</v>
      </c>
      <c r="I950" t="s">
        <v>210</v>
      </c>
      <c r="J950" t="s">
        <v>616</v>
      </c>
      <c r="K950">
        <v>41</v>
      </c>
      <c r="L950" t="s">
        <v>660</v>
      </c>
      <c r="M950" s="3" t="s">
        <v>4128</v>
      </c>
      <c r="N950" t="s">
        <v>4390</v>
      </c>
      <c r="O950" t="s">
        <v>4391</v>
      </c>
      <c r="P950">
        <v>75</v>
      </c>
      <c r="Q950">
        <v>0</v>
      </c>
      <c r="R950">
        <v>0</v>
      </c>
      <c r="S950">
        <v>5</v>
      </c>
      <c r="T950">
        <v>0</v>
      </c>
      <c r="U950">
        <v>0</v>
      </c>
      <c r="V950">
        <v>0</v>
      </c>
      <c r="W950">
        <v>0</v>
      </c>
      <c r="X950">
        <v>0</v>
      </c>
    </row>
    <row r="951" spans="2:24" x14ac:dyDescent="0.3">
      <c r="B951" s="3" t="s">
        <v>4392</v>
      </c>
      <c r="C951" t="s">
        <v>4393</v>
      </c>
      <c r="D951">
        <v>13</v>
      </c>
      <c r="E951" t="s">
        <v>699</v>
      </c>
      <c r="F951" s="3" t="s">
        <v>4394</v>
      </c>
      <c r="G951" t="s">
        <v>4395</v>
      </c>
      <c r="H951">
        <v>500</v>
      </c>
      <c r="I951" t="s">
        <v>210</v>
      </c>
      <c r="J951" t="s">
        <v>629</v>
      </c>
      <c r="K951">
        <v>41</v>
      </c>
      <c r="L951" t="s">
        <v>660</v>
      </c>
      <c r="M951" s="3" t="s">
        <v>4128</v>
      </c>
      <c r="N951" t="s">
        <v>4396</v>
      </c>
      <c r="O951" t="s">
        <v>4397</v>
      </c>
      <c r="P951">
        <v>136</v>
      </c>
      <c r="Q951">
        <v>10</v>
      </c>
      <c r="R951">
        <v>0</v>
      </c>
      <c r="S951">
        <v>5</v>
      </c>
      <c r="T951">
        <v>0</v>
      </c>
      <c r="U951">
        <v>0</v>
      </c>
      <c r="V951">
        <v>0</v>
      </c>
      <c r="W951">
        <v>0</v>
      </c>
      <c r="X951">
        <v>0</v>
      </c>
    </row>
    <row r="952" spans="2:24" x14ac:dyDescent="0.3">
      <c r="B952" s="3" t="s">
        <v>4392</v>
      </c>
      <c r="C952" t="s">
        <v>4393</v>
      </c>
      <c r="D952">
        <v>13</v>
      </c>
      <c r="E952" t="s">
        <v>699</v>
      </c>
      <c r="F952" s="3" t="s">
        <v>4398</v>
      </c>
      <c r="G952" t="s">
        <v>4399</v>
      </c>
      <c r="H952">
        <v>354</v>
      </c>
      <c r="I952" t="s">
        <v>615</v>
      </c>
      <c r="J952" t="s">
        <v>629</v>
      </c>
      <c r="K952">
        <v>54</v>
      </c>
      <c r="L952" t="s">
        <v>617</v>
      </c>
      <c r="M952" s="3" t="s">
        <v>4128</v>
      </c>
      <c r="N952" t="s">
        <v>4396</v>
      </c>
      <c r="O952" t="s">
        <v>4397</v>
      </c>
      <c r="P952">
        <v>0</v>
      </c>
      <c r="Q952">
        <v>0</v>
      </c>
      <c r="R952">
        <v>0</v>
      </c>
      <c r="S952">
        <v>0</v>
      </c>
      <c r="T952">
        <v>0</v>
      </c>
      <c r="U952">
        <v>0</v>
      </c>
      <c r="V952">
        <v>44</v>
      </c>
      <c r="W952">
        <v>10</v>
      </c>
      <c r="X952">
        <v>0</v>
      </c>
    </row>
    <row r="953" spans="2:24" x14ac:dyDescent="0.3">
      <c r="B953" s="3" t="s">
        <v>190</v>
      </c>
      <c r="C953" t="s">
        <v>189</v>
      </c>
      <c r="D953">
        <v>21</v>
      </c>
      <c r="E953" t="s">
        <v>612</v>
      </c>
      <c r="F953" s="3" t="s">
        <v>188</v>
      </c>
      <c r="G953" t="s">
        <v>189</v>
      </c>
      <c r="H953">
        <v>500</v>
      </c>
      <c r="I953" t="s">
        <v>210</v>
      </c>
      <c r="J953" t="s">
        <v>629</v>
      </c>
      <c r="K953">
        <v>40</v>
      </c>
      <c r="L953" t="s">
        <v>623</v>
      </c>
      <c r="M953" s="3" t="s">
        <v>4400</v>
      </c>
      <c r="N953" t="s">
        <v>4401</v>
      </c>
      <c r="O953" t="s">
        <v>451</v>
      </c>
      <c r="P953">
        <v>383</v>
      </c>
      <c r="Q953">
        <v>0</v>
      </c>
      <c r="R953">
        <v>0</v>
      </c>
      <c r="S953">
        <v>0</v>
      </c>
      <c r="T953">
        <v>0</v>
      </c>
      <c r="U953">
        <v>0</v>
      </c>
      <c r="V953">
        <v>0</v>
      </c>
      <c r="W953">
        <v>0</v>
      </c>
      <c r="X953">
        <v>0</v>
      </c>
    </row>
    <row r="954" spans="2:24" x14ac:dyDescent="0.3">
      <c r="B954" s="3" t="s">
        <v>4402</v>
      </c>
      <c r="C954" t="s">
        <v>4403</v>
      </c>
      <c r="D954">
        <v>13</v>
      </c>
      <c r="E954" t="s">
        <v>699</v>
      </c>
      <c r="F954" s="3" t="s">
        <v>4404</v>
      </c>
      <c r="G954" t="s">
        <v>4405</v>
      </c>
      <c r="H954">
        <v>500</v>
      </c>
      <c r="I954" t="s">
        <v>210</v>
      </c>
      <c r="J954" t="s">
        <v>629</v>
      </c>
      <c r="K954">
        <v>40</v>
      </c>
      <c r="L954" t="s">
        <v>623</v>
      </c>
      <c r="M954" s="3" t="s">
        <v>4400</v>
      </c>
      <c r="N954" t="s">
        <v>4406</v>
      </c>
      <c r="O954" t="s">
        <v>4407</v>
      </c>
      <c r="P954">
        <v>150</v>
      </c>
      <c r="Q954">
        <v>0</v>
      </c>
      <c r="R954">
        <v>7</v>
      </c>
      <c r="S954">
        <v>0</v>
      </c>
      <c r="T954">
        <v>0</v>
      </c>
      <c r="U954">
        <v>14</v>
      </c>
      <c r="V954">
        <v>0</v>
      </c>
      <c r="W954">
        <v>0</v>
      </c>
      <c r="X954">
        <v>0</v>
      </c>
    </row>
    <row r="955" spans="2:24" x14ac:dyDescent="0.3">
      <c r="B955" s="3" t="s">
        <v>4408</v>
      </c>
      <c r="C955" t="s">
        <v>4409</v>
      </c>
      <c r="D955">
        <v>60</v>
      </c>
      <c r="E955" t="s">
        <v>641</v>
      </c>
      <c r="F955" s="3" t="s">
        <v>4410</v>
      </c>
      <c r="G955" t="s">
        <v>4411</v>
      </c>
      <c r="H955">
        <v>354</v>
      </c>
      <c r="I955" t="s">
        <v>615</v>
      </c>
      <c r="J955" t="s">
        <v>616</v>
      </c>
      <c r="K955">
        <v>54</v>
      </c>
      <c r="L955" t="s">
        <v>617</v>
      </c>
      <c r="M955" s="3" t="s">
        <v>4400</v>
      </c>
      <c r="N955" t="s">
        <v>4406</v>
      </c>
      <c r="O955" t="s">
        <v>4407</v>
      </c>
      <c r="P955">
        <v>0</v>
      </c>
      <c r="Q955">
        <v>0</v>
      </c>
      <c r="R955">
        <v>0</v>
      </c>
      <c r="S955">
        <v>0</v>
      </c>
      <c r="T955">
        <v>0</v>
      </c>
      <c r="U955">
        <v>0</v>
      </c>
      <c r="V955">
        <v>78</v>
      </c>
      <c r="W955">
        <v>10</v>
      </c>
      <c r="X955">
        <v>0</v>
      </c>
    </row>
    <row r="956" spans="2:24" x14ac:dyDescent="0.3">
      <c r="B956" s="3" t="s">
        <v>4412</v>
      </c>
      <c r="C956" t="s">
        <v>4413</v>
      </c>
      <c r="D956">
        <v>8</v>
      </c>
      <c r="E956" t="s">
        <v>1549</v>
      </c>
      <c r="F956" s="3" t="s">
        <v>4414</v>
      </c>
      <c r="G956" t="s">
        <v>4415</v>
      </c>
      <c r="H956">
        <v>500</v>
      </c>
      <c r="I956" t="s">
        <v>210</v>
      </c>
      <c r="J956" t="s">
        <v>616</v>
      </c>
      <c r="K956">
        <v>45</v>
      </c>
      <c r="L956" t="s">
        <v>685</v>
      </c>
      <c r="M956" s="3" t="s">
        <v>4400</v>
      </c>
      <c r="N956" t="s">
        <v>4416</v>
      </c>
      <c r="O956" t="s">
        <v>4417</v>
      </c>
      <c r="P956">
        <v>34</v>
      </c>
      <c r="Q956">
        <v>0</v>
      </c>
      <c r="R956">
        <v>0</v>
      </c>
      <c r="S956">
        <v>0</v>
      </c>
      <c r="T956">
        <v>0</v>
      </c>
      <c r="U956">
        <v>0</v>
      </c>
      <c r="V956">
        <v>0</v>
      </c>
      <c r="W956">
        <v>0</v>
      </c>
      <c r="X956">
        <v>0</v>
      </c>
    </row>
    <row r="957" spans="2:24" x14ac:dyDescent="0.3">
      <c r="B957" s="3" t="s">
        <v>4418</v>
      </c>
      <c r="C957" t="s">
        <v>3954</v>
      </c>
      <c r="D957">
        <v>21</v>
      </c>
      <c r="E957" t="s">
        <v>612</v>
      </c>
      <c r="F957" s="3" t="s">
        <v>4419</v>
      </c>
      <c r="G957" t="s">
        <v>4420</v>
      </c>
      <c r="H957">
        <v>354</v>
      </c>
      <c r="I957" t="s">
        <v>615</v>
      </c>
      <c r="J957" t="s">
        <v>616</v>
      </c>
      <c r="K957">
        <v>54</v>
      </c>
      <c r="L957" t="s">
        <v>617</v>
      </c>
      <c r="M957" s="3" t="s">
        <v>4400</v>
      </c>
      <c r="N957" t="s">
        <v>4421</v>
      </c>
      <c r="O957" t="s">
        <v>4422</v>
      </c>
      <c r="P957">
        <v>0</v>
      </c>
      <c r="Q957">
        <v>0</v>
      </c>
      <c r="R957">
        <v>0</v>
      </c>
      <c r="S957">
        <v>0</v>
      </c>
      <c r="T957">
        <v>0</v>
      </c>
      <c r="U957">
        <v>0</v>
      </c>
      <c r="V957">
        <v>32</v>
      </c>
      <c r="W957">
        <v>0</v>
      </c>
      <c r="X957">
        <v>0</v>
      </c>
    </row>
    <row r="958" spans="2:24" x14ac:dyDescent="0.3">
      <c r="B958" s="3" t="s">
        <v>4418</v>
      </c>
      <c r="C958" t="s">
        <v>3954</v>
      </c>
      <c r="D958">
        <v>21</v>
      </c>
      <c r="E958" t="s">
        <v>612</v>
      </c>
      <c r="F958" s="3" t="s">
        <v>4423</v>
      </c>
      <c r="G958" t="s">
        <v>3954</v>
      </c>
      <c r="H958">
        <v>500</v>
      </c>
      <c r="I958" t="s">
        <v>210</v>
      </c>
      <c r="J958" t="s">
        <v>616</v>
      </c>
      <c r="K958">
        <v>45</v>
      </c>
      <c r="L958" t="s">
        <v>685</v>
      </c>
      <c r="M958" s="3" t="s">
        <v>4400</v>
      </c>
      <c r="N958" t="s">
        <v>4421</v>
      </c>
      <c r="O958" t="s">
        <v>4422</v>
      </c>
      <c r="P958">
        <v>52</v>
      </c>
      <c r="Q958">
        <v>0</v>
      </c>
      <c r="R958">
        <v>0</v>
      </c>
      <c r="S958">
        <v>3</v>
      </c>
      <c r="T958">
        <v>0</v>
      </c>
      <c r="U958">
        <v>0</v>
      </c>
      <c r="V958">
        <v>0</v>
      </c>
      <c r="W958">
        <v>0</v>
      </c>
      <c r="X958">
        <v>0</v>
      </c>
    </row>
    <row r="959" spans="2:24" x14ac:dyDescent="0.3">
      <c r="B959" s="3" t="s">
        <v>4424</v>
      </c>
      <c r="C959" t="s">
        <v>4425</v>
      </c>
      <c r="D959">
        <v>21</v>
      </c>
      <c r="E959" t="s">
        <v>612</v>
      </c>
      <c r="F959" s="3" t="s">
        <v>4426</v>
      </c>
      <c r="G959" t="s">
        <v>4427</v>
      </c>
      <c r="H959">
        <v>500</v>
      </c>
      <c r="I959" t="s">
        <v>210</v>
      </c>
      <c r="J959" t="s">
        <v>616</v>
      </c>
      <c r="K959">
        <v>45</v>
      </c>
      <c r="L959" t="s">
        <v>685</v>
      </c>
      <c r="M959" s="3" t="s">
        <v>4400</v>
      </c>
      <c r="N959" t="s">
        <v>4428</v>
      </c>
      <c r="O959" t="s">
        <v>4429</v>
      </c>
      <c r="P959">
        <v>90</v>
      </c>
      <c r="Q959">
        <v>0</v>
      </c>
      <c r="R959">
        <v>0</v>
      </c>
      <c r="S959">
        <v>2</v>
      </c>
      <c r="T959">
        <v>0</v>
      </c>
      <c r="U959">
        <v>0</v>
      </c>
      <c r="V959">
        <v>0</v>
      </c>
      <c r="W959">
        <v>0</v>
      </c>
      <c r="X959">
        <v>0</v>
      </c>
    </row>
    <row r="960" spans="2:24" x14ac:dyDescent="0.3">
      <c r="B960" s="3" t="s">
        <v>4430</v>
      </c>
      <c r="C960" t="s">
        <v>4431</v>
      </c>
      <c r="D960">
        <v>60</v>
      </c>
      <c r="E960" t="s">
        <v>641</v>
      </c>
      <c r="F960" s="3" t="s">
        <v>4432</v>
      </c>
      <c r="G960" t="s">
        <v>4433</v>
      </c>
      <c r="H960">
        <v>502</v>
      </c>
      <c r="I960" t="s">
        <v>1021</v>
      </c>
      <c r="J960" t="s">
        <v>616</v>
      </c>
      <c r="K960">
        <v>1</v>
      </c>
      <c r="L960" t="s">
        <v>651</v>
      </c>
      <c r="M960" s="3" t="s">
        <v>4400</v>
      </c>
      <c r="N960" t="s">
        <v>4428</v>
      </c>
      <c r="O960" t="s">
        <v>4429</v>
      </c>
      <c r="P960">
        <v>15</v>
      </c>
      <c r="Q960">
        <v>0</v>
      </c>
      <c r="R960">
        <v>0</v>
      </c>
      <c r="S960">
        <v>0</v>
      </c>
      <c r="T960">
        <v>0</v>
      </c>
      <c r="U960">
        <v>0</v>
      </c>
      <c r="V960">
        <v>0</v>
      </c>
      <c r="W960">
        <v>0</v>
      </c>
      <c r="X960">
        <v>0</v>
      </c>
    </row>
    <row r="961" spans="2:24" x14ac:dyDescent="0.3">
      <c r="B961" s="3" t="s">
        <v>3423</v>
      </c>
      <c r="C961" t="s">
        <v>3424</v>
      </c>
      <c r="D961">
        <v>47</v>
      </c>
      <c r="E961" t="s">
        <v>678</v>
      </c>
      <c r="F961" s="3" t="s">
        <v>4434</v>
      </c>
      <c r="G961" t="s">
        <v>4435</v>
      </c>
      <c r="H961">
        <v>500</v>
      </c>
      <c r="I961" t="s">
        <v>210</v>
      </c>
      <c r="J961" t="s">
        <v>616</v>
      </c>
      <c r="K961">
        <v>43</v>
      </c>
      <c r="L961" t="s">
        <v>636</v>
      </c>
      <c r="M961" s="3" t="s">
        <v>4400</v>
      </c>
      <c r="N961" t="s">
        <v>4436</v>
      </c>
      <c r="O961" t="s">
        <v>4437</v>
      </c>
      <c r="P961">
        <v>80</v>
      </c>
      <c r="Q961">
        <v>0</v>
      </c>
      <c r="R961">
        <v>0</v>
      </c>
      <c r="S961">
        <v>0</v>
      </c>
      <c r="T961">
        <v>0</v>
      </c>
      <c r="U961">
        <v>0</v>
      </c>
      <c r="V961">
        <v>0</v>
      </c>
      <c r="W961">
        <v>0</v>
      </c>
      <c r="X961">
        <v>0</v>
      </c>
    </row>
    <row r="962" spans="2:24" x14ac:dyDescent="0.3">
      <c r="B962" s="3" t="s">
        <v>4438</v>
      </c>
      <c r="C962" t="s">
        <v>4439</v>
      </c>
      <c r="D962">
        <v>6</v>
      </c>
      <c r="E962" t="s">
        <v>2844</v>
      </c>
      <c r="F962" s="3" t="s">
        <v>4440</v>
      </c>
      <c r="G962" t="s">
        <v>4441</v>
      </c>
      <c r="H962">
        <v>500</v>
      </c>
      <c r="I962" t="s">
        <v>210</v>
      </c>
      <c r="J962" t="s">
        <v>616</v>
      </c>
      <c r="K962">
        <v>45</v>
      </c>
      <c r="L962" t="s">
        <v>685</v>
      </c>
      <c r="M962" s="3" t="s">
        <v>4400</v>
      </c>
      <c r="N962" t="s">
        <v>4442</v>
      </c>
      <c r="O962" t="s">
        <v>4443</v>
      </c>
      <c r="P962">
        <v>62</v>
      </c>
      <c r="Q962">
        <v>10</v>
      </c>
      <c r="R962">
        <v>0</v>
      </c>
      <c r="S962">
        <v>5</v>
      </c>
      <c r="T962">
        <v>0</v>
      </c>
      <c r="U962">
        <v>0</v>
      </c>
      <c r="V962">
        <v>0</v>
      </c>
      <c r="W962">
        <v>0</v>
      </c>
      <c r="X962">
        <v>0</v>
      </c>
    </row>
    <row r="963" spans="2:24" x14ac:dyDescent="0.3">
      <c r="B963" s="3" t="s">
        <v>3423</v>
      </c>
      <c r="C963" t="s">
        <v>3424</v>
      </c>
      <c r="D963">
        <v>47</v>
      </c>
      <c r="E963" t="s">
        <v>678</v>
      </c>
      <c r="F963" s="3" t="s">
        <v>4444</v>
      </c>
      <c r="G963" t="s">
        <v>4445</v>
      </c>
      <c r="H963">
        <v>500</v>
      </c>
      <c r="I963" t="s">
        <v>210</v>
      </c>
      <c r="J963" t="s">
        <v>616</v>
      </c>
      <c r="K963">
        <v>43</v>
      </c>
      <c r="L963" t="s">
        <v>636</v>
      </c>
      <c r="M963" s="3" t="s">
        <v>4400</v>
      </c>
      <c r="N963" t="s">
        <v>4446</v>
      </c>
      <c r="O963" t="s">
        <v>4447</v>
      </c>
      <c r="P963">
        <v>25</v>
      </c>
      <c r="Q963">
        <v>0</v>
      </c>
      <c r="R963">
        <v>0</v>
      </c>
      <c r="S963">
        <v>2</v>
      </c>
      <c r="T963">
        <v>0</v>
      </c>
      <c r="U963">
        <v>0</v>
      </c>
      <c r="V963">
        <v>0</v>
      </c>
      <c r="W963">
        <v>0</v>
      </c>
      <c r="X963">
        <v>0</v>
      </c>
    </row>
    <row r="964" spans="2:24" x14ac:dyDescent="0.3">
      <c r="B964" s="3" t="s">
        <v>3423</v>
      </c>
      <c r="C964" t="s">
        <v>3424</v>
      </c>
      <c r="D964">
        <v>47</v>
      </c>
      <c r="E964" t="s">
        <v>678</v>
      </c>
      <c r="F964" s="3" t="s">
        <v>4448</v>
      </c>
      <c r="G964" t="s">
        <v>4449</v>
      </c>
      <c r="H964">
        <v>202</v>
      </c>
      <c r="I964" t="s">
        <v>650</v>
      </c>
      <c r="J964" t="s">
        <v>616</v>
      </c>
      <c r="K964">
        <v>1</v>
      </c>
      <c r="L964" t="s">
        <v>651</v>
      </c>
      <c r="M964" s="3" t="s">
        <v>4400</v>
      </c>
      <c r="N964" t="s">
        <v>4446</v>
      </c>
      <c r="O964" t="s">
        <v>4447</v>
      </c>
      <c r="P964">
        <v>0</v>
      </c>
      <c r="Q964">
        <v>0</v>
      </c>
      <c r="R964">
        <v>0</v>
      </c>
      <c r="S964">
        <v>0</v>
      </c>
      <c r="T964">
        <v>0</v>
      </c>
      <c r="U964">
        <v>0</v>
      </c>
      <c r="V964">
        <v>0</v>
      </c>
      <c r="W964">
        <v>0</v>
      </c>
      <c r="X964">
        <v>0</v>
      </c>
    </row>
    <row r="965" spans="2:24" x14ac:dyDescent="0.3">
      <c r="B965" s="3" t="s">
        <v>4450</v>
      </c>
      <c r="C965" t="s">
        <v>4451</v>
      </c>
      <c r="D965">
        <v>17</v>
      </c>
      <c r="E965" t="s">
        <v>712</v>
      </c>
      <c r="F965" s="3" t="s">
        <v>4452</v>
      </c>
      <c r="G965" t="s">
        <v>4453</v>
      </c>
      <c r="H965">
        <v>500</v>
      </c>
      <c r="I965" t="s">
        <v>210</v>
      </c>
      <c r="J965" t="s">
        <v>616</v>
      </c>
      <c r="K965">
        <v>45</v>
      </c>
      <c r="L965" t="s">
        <v>685</v>
      </c>
      <c r="M965" s="3" t="s">
        <v>4400</v>
      </c>
      <c r="N965" t="s">
        <v>4454</v>
      </c>
      <c r="O965" t="s">
        <v>4455</v>
      </c>
      <c r="P965">
        <v>71</v>
      </c>
      <c r="Q965">
        <v>0</v>
      </c>
      <c r="R965">
        <v>8</v>
      </c>
      <c r="S965">
        <v>2</v>
      </c>
      <c r="T965">
        <v>0</v>
      </c>
      <c r="U965">
        <v>0</v>
      </c>
      <c r="V965">
        <v>0</v>
      </c>
      <c r="W965">
        <v>0</v>
      </c>
      <c r="X965">
        <v>0</v>
      </c>
    </row>
    <row r="966" spans="2:24" x14ac:dyDescent="0.3">
      <c r="B966" s="3" t="s">
        <v>4456</v>
      </c>
      <c r="C966" t="s">
        <v>4457</v>
      </c>
      <c r="D966">
        <v>8</v>
      </c>
      <c r="E966" t="s">
        <v>1549</v>
      </c>
      <c r="F966" s="3" t="s">
        <v>4458</v>
      </c>
      <c r="G966" t="s">
        <v>4459</v>
      </c>
      <c r="H966">
        <v>354</v>
      </c>
      <c r="I966" t="s">
        <v>615</v>
      </c>
      <c r="J966" t="s">
        <v>616</v>
      </c>
      <c r="K966">
        <v>54</v>
      </c>
      <c r="L966" t="s">
        <v>617</v>
      </c>
      <c r="M966" s="3" t="s">
        <v>4400</v>
      </c>
      <c r="N966" t="s">
        <v>4460</v>
      </c>
      <c r="O966" t="s">
        <v>4461</v>
      </c>
      <c r="P966">
        <v>0</v>
      </c>
      <c r="Q966">
        <v>0</v>
      </c>
      <c r="R966">
        <v>0</v>
      </c>
      <c r="S966">
        <v>0</v>
      </c>
      <c r="T966">
        <v>0</v>
      </c>
      <c r="U966">
        <v>0</v>
      </c>
      <c r="V966">
        <v>26</v>
      </c>
      <c r="W966">
        <v>0</v>
      </c>
      <c r="X966">
        <v>0</v>
      </c>
    </row>
    <row r="967" spans="2:24" x14ac:dyDescent="0.3">
      <c r="B967" s="3" t="s">
        <v>4462</v>
      </c>
      <c r="C967" t="s">
        <v>4463</v>
      </c>
      <c r="D967">
        <v>17</v>
      </c>
      <c r="E967" t="s">
        <v>712</v>
      </c>
      <c r="F967" s="3" t="s">
        <v>4464</v>
      </c>
      <c r="G967" t="s">
        <v>4465</v>
      </c>
      <c r="H967">
        <v>500</v>
      </c>
      <c r="I967" t="s">
        <v>210</v>
      </c>
      <c r="J967" t="s">
        <v>616</v>
      </c>
      <c r="K967">
        <v>45</v>
      </c>
      <c r="L967" t="s">
        <v>685</v>
      </c>
      <c r="M967" s="3" t="s">
        <v>4400</v>
      </c>
      <c r="N967" t="s">
        <v>4460</v>
      </c>
      <c r="O967" t="s">
        <v>4461</v>
      </c>
      <c r="P967">
        <v>60</v>
      </c>
      <c r="Q967">
        <v>0</v>
      </c>
      <c r="R967">
        <v>0</v>
      </c>
      <c r="S967">
        <v>3</v>
      </c>
      <c r="T967">
        <v>0</v>
      </c>
      <c r="U967">
        <v>0</v>
      </c>
      <c r="V967">
        <v>0</v>
      </c>
      <c r="W967">
        <v>0</v>
      </c>
      <c r="X967">
        <v>0</v>
      </c>
    </row>
    <row r="968" spans="2:24" x14ac:dyDescent="0.3">
      <c r="B968" s="3" t="s">
        <v>4466</v>
      </c>
      <c r="C968" t="s">
        <v>4467</v>
      </c>
      <c r="D968">
        <v>60</v>
      </c>
      <c r="E968" t="s">
        <v>641</v>
      </c>
      <c r="F968" s="3" t="s">
        <v>4468</v>
      </c>
      <c r="G968" t="s">
        <v>4469</v>
      </c>
      <c r="H968">
        <v>500</v>
      </c>
      <c r="I968" t="s">
        <v>210</v>
      </c>
      <c r="J968" t="s">
        <v>616</v>
      </c>
      <c r="K968">
        <v>45</v>
      </c>
      <c r="L968" t="s">
        <v>685</v>
      </c>
      <c r="M968" s="3" t="s">
        <v>4400</v>
      </c>
      <c r="N968" t="s">
        <v>4470</v>
      </c>
      <c r="O968" t="s">
        <v>453</v>
      </c>
      <c r="P968">
        <v>53</v>
      </c>
      <c r="Q968">
        <v>0</v>
      </c>
      <c r="R968">
        <v>0</v>
      </c>
      <c r="S968">
        <v>0</v>
      </c>
      <c r="T968">
        <v>0</v>
      </c>
      <c r="U968">
        <v>0</v>
      </c>
      <c r="V968">
        <v>0</v>
      </c>
      <c r="W968">
        <v>0</v>
      </c>
      <c r="X968">
        <v>0</v>
      </c>
    </row>
    <row r="969" spans="2:24" x14ac:dyDescent="0.3">
      <c r="B969" s="3" t="s">
        <v>197</v>
      </c>
      <c r="C969" t="s">
        <v>198</v>
      </c>
      <c r="D969">
        <v>13</v>
      </c>
      <c r="E969" t="s">
        <v>699</v>
      </c>
      <c r="F969" s="3" t="s">
        <v>195</v>
      </c>
      <c r="G969" t="s">
        <v>196</v>
      </c>
      <c r="H969">
        <v>500</v>
      </c>
      <c r="I969" t="s">
        <v>210</v>
      </c>
      <c r="J969" t="s">
        <v>629</v>
      </c>
      <c r="K969">
        <v>41</v>
      </c>
      <c r="L969" t="s">
        <v>660</v>
      </c>
      <c r="M969" s="3" t="s">
        <v>4400</v>
      </c>
      <c r="N969" t="s">
        <v>4470</v>
      </c>
      <c r="O969" t="s">
        <v>453</v>
      </c>
      <c r="P969">
        <v>237</v>
      </c>
      <c r="Q969">
        <v>0</v>
      </c>
      <c r="R969">
        <v>0</v>
      </c>
      <c r="S969">
        <v>0</v>
      </c>
      <c r="T969">
        <v>0</v>
      </c>
      <c r="U969">
        <v>0</v>
      </c>
      <c r="V969">
        <v>0</v>
      </c>
      <c r="W969">
        <v>0</v>
      </c>
      <c r="X969">
        <v>0</v>
      </c>
    </row>
    <row r="970" spans="2:24" x14ac:dyDescent="0.3">
      <c r="B970" s="3" t="s">
        <v>4471</v>
      </c>
      <c r="C970" t="s">
        <v>4472</v>
      </c>
      <c r="D970">
        <v>26</v>
      </c>
      <c r="E970" t="s">
        <v>1332</v>
      </c>
      <c r="F970" s="3" t="s">
        <v>4473</v>
      </c>
      <c r="G970" t="s">
        <v>4474</v>
      </c>
      <c r="H970">
        <v>354</v>
      </c>
      <c r="I970" t="s">
        <v>615</v>
      </c>
      <c r="J970" t="s">
        <v>616</v>
      </c>
      <c r="K970">
        <v>54</v>
      </c>
      <c r="L970" t="s">
        <v>617</v>
      </c>
      <c r="M970" s="3" t="s">
        <v>4400</v>
      </c>
      <c r="N970" t="s">
        <v>4470</v>
      </c>
      <c r="O970" t="s">
        <v>453</v>
      </c>
      <c r="P970">
        <v>0</v>
      </c>
      <c r="Q970">
        <v>0</v>
      </c>
      <c r="R970">
        <v>0</v>
      </c>
      <c r="S970">
        <v>0</v>
      </c>
      <c r="T970">
        <v>0</v>
      </c>
      <c r="U970">
        <v>0</v>
      </c>
      <c r="V970">
        <v>60</v>
      </c>
      <c r="W970">
        <v>0</v>
      </c>
      <c r="X970">
        <v>0</v>
      </c>
    </row>
    <row r="971" spans="2:24" x14ac:dyDescent="0.3">
      <c r="B971" s="3" t="s">
        <v>4475</v>
      </c>
      <c r="C971" t="s">
        <v>4476</v>
      </c>
      <c r="D971">
        <v>60</v>
      </c>
      <c r="E971" t="s">
        <v>641</v>
      </c>
      <c r="F971" s="3" t="s">
        <v>4477</v>
      </c>
      <c r="G971" t="s">
        <v>4478</v>
      </c>
      <c r="H971">
        <v>500</v>
      </c>
      <c r="I971" t="s">
        <v>210</v>
      </c>
      <c r="J971" t="s">
        <v>616</v>
      </c>
      <c r="K971">
        <v>45</v>
      </c>
      <c r="L971" t="s">
        <v>685</v>
      </c>
      <c r="M971" s="3" t="s">
        <v>4400</v>
      </c>
      <c r="N971" t="s">
        <v>4479</v>
      </c>
      <c r="O971" t="s">
        <v>4480</v>
      </c>
      <c r="P971">
        <v>50</v>
      </c>
      <c r="Q971">
        <v>0</v>
      </c>
      <c r="R971">
        <v>0</v>
      </c>
      <c r="S971">
        <v>4</v>
      </c>
      <c r="T971">
        <v>0</v>
      </c>
      <c r="U971">
        <v>0</v>
      </c>
      <c r="V971">
        <v>0</v>
      </c>
      <c r="W971">
        <v>0</v>
      </c>
      <c r="X971">
        <v>0</v>
      </c>
    </row>
    <row r="972" spans="2:24" x14ac:dyDescent="0.3">
      <c r="B972" s="3" t="s">
        <v>4438</v>
      </c>
      <c r="C972" t="s">
        <v>4439</v>
      </c>
      <c r="D972">
        <v>6</v>
      </c>
      <c r="E972" t="s">
        <v>2844</v>
      </c>
      <c r="F972" s="3" t="s">
        <v>4481</v>
      </c>
      <c r="G972" t="s">
        <v>4482</v>
      </c>
      <c r="H972">
        <v>500</v>
      </c>
      <c r="I972" t="s">
        <v>210</v>
      </c>
      <c r="J972" t="s">
        <v>616</v>
      </c>
      <c r="K972">
        <v>45</v>
      </c>
      <c r="L972" t="s">
        <v>685</v>
      </c>
      <c r="M972" s="3" t="s">
        <v>4400</v>
      </c>
      <c r="N972" t="s">
        <v>4479</v>
      </c>
      <c r="O972" t="s">
        <v>4480</v>
      </c>
      <c r="P972">
        <v>69</v>
      </c>
      <c r="Q972">
        <v>0</v>
      </c>
      <c r="R972">
        <v>0</v>
      </c>
      <c r="S972">
        <v>0</v>
      </c>
      <c r="T972">
        <v>0</v>
      </c>
      <c r="U972">
        <v>0</v>
      </c>
      <c r="V972">
        <v>0</v>
      </c>
      <c r="W972">
        <v>0</v>
      </c>
      <c r="X972">
        <v>0</v>
      </c>
    </row>
    <row r="973" spans="2:24" x14ac:dyDescent="0.3">
      <c r="B973" s="3" t="s">
        <v>4483</v>
      </c>
      <c r="C973" t="s">
        <v>4484</v>
      </c>
      <c r="D973">
        <v>17</v>
      </c>
      <c r="E973" t="s">
        <v>712</v>
      </c>
      <c r="F973" s="3" t="s">
        <v>4485</v>
      </c>
      <c r="G973" t="s">
        <v>4486</v>
      </c>
      <c r="H973">
        <v>500</v>
      </c>
      <c r="I973" t="s">
        <v>210</v>
      </c>
      <c r="J973" t="s">
        <v>616</v>
      </c>
      <c r="K973">
        <v>45</v>
      </c>
      <c r="L973" t="s">
        <v>685</v>
      </c>
      <c r="M973" s="3" t="s">
        <v>4400</v>
      </c>
      <c r="N973" t="s">
        <v>4487</v>
      </c>
      <c r="O973" t="s">
        <v>4488</v>
      </c>
      <c r="P973">
        <v>70</v>
      </c>
      <c r="Q973">
        <v>0</v>
      </c>
      <c r="R973">
        <v>0</v>
      </c>
      <c r="S973">
        <v>0</v>
      </c>
      <c r="T973">
        <v>0</v>
      </c>
      <c r="U973">
        <v>0</v>
      </c>
      <c r="V973">
        <v>0</v>
      </c>
      <c r="W973">
        <v>0</v>
      </c>
      <c r="X973">
        <v>0</v>
      </c>
    </row>
    <row r="974" spans="2:24" x14ac:dyDescent="0.3">
      <c r="B974" s="3" t="s">
        <v>4489</v>
      </c>
      <c r="C974" t="s">
        <v>4490</v>
      </c>
      <c r="D974">
        <v>21</v>
      </c>
      <c r="E974" t="s">
        <v>612</v>
      </c>
      <c r="F974" s="3" t="s">
        <v>4491</v>
      </c>
      <c r="G974" t="s">
        <v>4490</v>
      </c>
      <c r="H974">
        <v>500</v>
      </c>
      <c r="I974" t="s">
        <v>210</v>
      </c>
      <c r="J974" t="s">
        <v>629</v>
      </c>
      <c r="K974">
        <v>40</v>
      </c>
      <c r="L974" t="s">
        <v>623</v>
      </c>
      <c r="M974" s="3" t="s">
        <v>4400</v>
      </c>
      <c r="N974" t="s">
        <v>4492</v>
      </c>
      <c r="O974" t="s">
        <v>4493</v>
      </c>
      <c r="P974">
        <v>87</v>
      </c>
      <c r="Q974">
        <v>0</v>
      </c>
      <c r="R974">
        <v>0</v>
      </c>
      <c r="S974">
        <v>0</v>
      </c>
      <c r="T974">
        <v>0</v>
      </c>
      <c r="U974">
        <v>0</v>
      </c>
      <c r="V974">
        <v>0</v>
      </c>
      <c r="W974">
        <v>0</v>
      </c>
      <c r="X974">
        <v>0</v>
      </c>
    </row>
    <row r="975" spans="2:24" x14ac:dyDescent="0.3">
      <c r="B975" s="3" t="s">
        <v>4466</v>
      </c>
      <c r="C975" t="s">
        <v>4467</v>
      </c>
      <c r="D975">
        <v>60</v>
      </c>
      <c r="E975" t="s">
        <v>641</v>
      </c>
      <c r="F975" s="3" t="s">
        <v>4494</v>
      </c>
      <c r="G975" t="s">
        <v>4495</v>
      </c>
      <c r="H975">
        <v>500</v>
      </c>
      <c r="I975" t="s">
        <v>210</v>
      </c>
      <c r="J975" t="s">
        <v>616</v>
      </c>
      <c r="K975">
        <v>45</v>
      </c>
      <c r="L975" t="s">
        <v>685</v>
      </c>
      <c r="M975" s="3" t="s">
        <v>4400</v>
      </c>
      <c r="N975" t="s">
        <v>4496</v>
      </c>
      <c r="O975" t="s">
        <v>4497</v>
      </c>
      <c r="P975">
        <v>56</v>
      </c>
      <c r="Q975">
        <v>0</v>
      </c>
      <c r="R975">
        <v>0</v>
      </c>
      <c r="S975">
        <v>0</v>
      </c>
      <c r="T975">
        <v>0</v>
      </c>
      <c r="U975">
        <v>0</v>
      </c>
      <c r="V975">
        <v>0</v>
      </c>
      <c r="W975">
        <v>0</v>
      </c>
      <c r="X975">
        <v>0</v>
      </c>
    </row>
    <row r="976" spans="2:24" x14ac:dyDescent="0.3">
      <c r="B976" s="3" t="s">
        <v>4498</v>
      </c>
      <c r="C976" t="s">
        <v>4499</v>
      </c>
      <c r="D976">
        <v>61</v>
      </c>
      <c r="E976" t="s">
        <v>688</v>
      </c>
      <c r="F976" s="3" t="s">
        <v>4500</v>
      </c>
      <c r="G976" t="s">
        <v>4501</v>
      </c>
      <c r="H976">
        <v>354</v>
      </c>
      <c r="I976" t="s">
        <v>615</v>
      </c>
      <c r="J976" t="s">
        <v>616</v>
      </c>
      <c r="K976">
        <v>54</v>
      </c>
      <c r="L976" t="s">
        <v>617</v>
      </c>
      <c r="M976" s="3" t="s">
        <v>4400</v>
      </c>
      <c r="N976" t="s">
        <v>4496</v>
      </c>
      <c r="O976" t="s">
        <v>4497</v>
      </c>
      <c r="P976">
        <v>0</v>
      </c>
      <c r="Q976">
        <v>0</v>
      </c>
      <c r="R976">
        <v>0</v>
      </c>
      <c r="S976">
        <v>0</v>
      </c>
      <c r="T976">
        <v>0</v>
      </c>
      <c r="U976">
        <v>0</v>
      </c>
      <c r="V976">
        <v>30</v>
      </c>
      <c r="W976">
        <v>0</v>
      </c>
      <c r="X976">
        <v>0</v>
      </c>
    </row>
    <row r="977" spans="1:24" x14ac:dyDescent="0.3">
      <c r="B977" s="3" t="s">
        <v>4438</v>
      </c>
      <c r="C977" t="s">
        <v>4439</v>
      </c>
      <c r="D977">
        <v>6</v>
      </c>
      <c r="E977" t="s">
        <v>2844</v>
      </c>
      <c r="F977" s="3" t="s">
        <v>4502</v>
      </c>
      <c r="G977" t="s">
        <v>4503</v>
      </c>
      <c r="H977">
        <v>354</v>
      </c>
      <c r="I977" t="s">
        <v>615</v>
      </c>
      <c r="J977" t="s">
        <v>616</v>
      </c>
      <c r="K977">
        <v>54</v>
      </c>
      <c r="L977" t="s">
        <v>617</v>
      </c>
      <c r="M977" s="3" t="s">
        <v>4400</v>
      </c>
      <c r="N977" t="s">
        <v>4496</v>
      </c>
      <c r="O977" t="s">
        <v>4497</v>
      </c>
      <c r="P977">
        <v>0</v>
      </c>
      <c r="Q977">
        <v>0</v>
      </c>
      <c r="R977">
        <v>0</v>
      </c>
      <c r="S977">
        <v>0</v>
      </c>
      <c r="T977">
        <v>0</v>
      </c>
      <c r="U977">
        <v>0</v>
      </c>
      <c r="V977">
        <v>29</v>
      </c>
      <c r="W977">
        <v>0</v>
      </c>
      <c r="X977">
        <v>0</v>
      </c>
    </row>
    <row r="978" spans="1:24" x14ac:dyDescent="0.3">
      <c r="B978" s="3" t="s">
        <v>4504</v>
      </c>
      <c r="C978" t="s">
        <v>4505</v>
      </c>
      <c r="D978">
        <v>13</v>
      </c>
      <c r="E978" t="s">
        <v>699</v>
      </c>
      <c r="F978" s="3" t="s">
        <v>4506</v>
      </c>
      <c r="G978" t="s">
        <v>4507</v>
      </c>
      <c r="H978">
        <v>500</v>
      </c>
      <c r="I978" t="s">
        <v>210</v>
      </c>
      <c r="J978" t="s">
        <v>629</v>
      </c>
      <c r="K978">
        <v>41</v>
      </c>
      <c r="L978" t="s">
        <v>660</v>
      </c>
      <c r="M978" s="3" t="s">
        <v>4400</v>
      </c>
      <c r="N978" t="s">
        <v>4496</v>
      </c>
      <c r="O978" t="s">
        <v>4497</v>
      </c>
      <c r="P978">
        <v>114</v>
      </c>
      <c r="Q978">
        <v>0</v>
      </c>
      <c r="R978">
        <v>0</v>
      </c>
      <c r="S978">
        <v>0</v>
      </c>
      <c r="T978">
        <v>0</v>
      </c>
      <c r="U978">
        <v>0</v>
      </c>
      <c r="V978">
        <v>0</v>
      </c>
      <c r="W978">
        <v>0</v>
      </c>
      <c r="X978">
        <v>0</v>
      </c>
    </row>
    <row r="979" spans="1:24" x14ac:dyDescent="0.3">
      <c r="B979" s="3" t="s">
        <v>4508</v>
      </c>
      <c r="C979" t="s">
        <v>4509</v>
      </c>
      <c r="D979">
        <v>60</v>
      </c>
      <c r="E979" t="s">
        <v>641</v>
      </c>
      <c r="F979" s="3" t="s">
        <v>4510</v>
      </c>
      <c r="G979" t="s">
        <v>4511</v>
      </c>
      <c r="H979">
        <v>500</v>
      </c>
      <c r="I979" t="s">
        <v>210</v>
      </c>
      <c r="J979" t="s">
        <v>616</v>
      </c>
      <c r="K979">
        <v>41</v>
      </c>
      <c r="L979" t="s">
        <v>660</v>
      </c>
      <c r="M979" s="3" t="s">
        <v>4400</v>
      </c>
      <c r="N979" t="s">
        <v>4512</v>
      </c>
      <c r="O979" t="s">
        <v>4513</v>
      </c>
      <c r="P979">
        <v>96</v>
      </c>
      <c r="Q979">
        <v>0</v>
      </c>
      <c r="R979">
        <v>0</v>
      </c>
      <c r="S979">
        <v>2</v>
      </c>
      <c r="T979">
        <v>0</v>
      </c>
      <c r="U979">
        <v>0</v>
      </c>
      <c r="V979">
        <v>0</v>
      </c>
      <c r="W979">
        <v>0</v>
      </c>
      <c r="X979">
        <v>0</v>
      </c>
    </row>
    <row r="980" spans="1:24" x14ac:dyDescent="0.3">
      <c r="B980" s="3" t="s">
        <v>4514</v>
      </c>
      <c r="C980" t="s">
        <v>4515</v>
      </c>
      <c r="D980">
        <v>17</v>
      </c>
      <c r="E980" t="s">
        <v>712</v>
      </c>
      <c r="F980" s="3" t="s">
        <v>4516</v>
      </c>
      <c r="G980" t="s">
        <v>4517</v>
      </c>
      <c r="H980">
        <v>500</v>
      </c>
      <c r="I980" t="s">
        <v>210</v>
      </c>
      <c r="J980" t="s">
        <v>616</v>
      </c>
      <c r="K980">
        <v>45</v>
      </c>
      <c r="L980" t="s">
        <v>685</v>
      </c>
      <c r="M980" s="3" t="s">
        <v>4400</v>
      </c>
      <c r="N980" t="s">
        <v>4512</v>
      </c>
      <c r="O980" t="s">
        <v>4513</v>
      </c>
      <c r="P980">
        <v>79</v>
      </c>
      <c r="Q980">
        <v>0</v>
      </c>
      <c r="R980">
        <v>0</v>
      </c>
      <c r="S980">
        <v>1</v>
      </c>
      <c r="T980">
        <v>0</v>
      </c>
      <c r="U980">
        <v>0</v>
      </c>
      <c r="V980">
        <v>0</v>
      </c>
      <c r="W980">
        <v>0</v>
      </c>
      <c r="X980">
        <v>0</v>
      </c>
    </row>
    <row r="981" spans="1:24" x14ac:dyDescent="0.3">
      <c r="B981" s="3" t="s">
        <v>4518</v>
      </c>
      <c r="C981" t="s">
        <v>4519</v>
      </c>
      <c r="D981">
        <v>17</v>
      </c>
      <c r="E981" t="s">
        <v>712</v>
      </c>
      <c r="F981" s="3" t="s">
        <v>4520</v>
      </c>
      <c r="G981" t="s">
        <v>4521</v>
      </c>
      <c r="H981">
        <v>500</v>
      </c>
      <c r="I981" t="s">
        <v>210</v>
      </c>
      <c r="J981" t="s">
        <v>616</v>
      </c>
      <c r="K981">
        <v>45</v>
      </c>
      <c r="L981" t="s">
        <v>685</v>
      </c>
      <c r="M981" s="3" t="s">
        <v>4400</v>
      </c>
      <c r="N981" t="s">
        <v>4522</v>
      </c>
      <c r="O981" t="s">
        <v>4523</v>
      </c>
      <c r="P981">
        <v>61</v>
      </c>
      <c r="Q981">
        <v>10</v>
      </c>
      <c r="R981">
        <v>0</v>
      </c>
      <c r="S981">
        <v>2</v>
      </c>
      <c r="T981">
        <v>0</v>
      </c>
      <c r="U981">
        <v>0</v>
      </c>
      <c r="V981">
        <v>0</v>
      </c>
      <c r="W981">
        <v>0</v>
      </c>
      <c r="X981">
        <v>0</v>
      </c>
    </row>
    <row r="982" spans="1:24" x14ac:dyDescent="0.3">
      <c r="B982" s="3" t="s">
        <v>4524</v>
      </c>
      <c r="C982" t="s">
        <v>4525</v>
      </c>
      <c r="D982">
        <v>22</v>
      </c>
      <c r="E982" t="s">
        <v>1856</v>
      </c>
      <c r="F982" s="3" t="s">
        <v>4526</v>
      </c>
      <c r="G982" t="s">
        <v>4527</v>
      </c>
      <c r="H982">
        <v>354</v>
      </c>
      <c r="I982" t="s">
        <v>615</v>
      </c>
      <c r="J982" t="s">
        <v>616</v>
      </c>
      <c r="K982">
        <v>54</v>
      </c>
      <c r="L982" t="s">
        <v>617</v>
      </c>
      <c r="M982" s="3" t="s">
        <v>4400</v>
      </c>
      <c r="N982" t="s">
        <v>4522</v>
      </c>
      <c r="O982" t="s">
        <v>4523</v>
      </c>
      <c r="P982">
        <v>0</v>
      </c>
      <c r="Q982">
        <v>0</v>
      </c>
      <c r="R982">
        <v>0</v>
      </c>
      <c r="S982">
        <v>0</v>
      </c>
      <c r="T982">
        <v>0</v>
      </c>
      <c r="U982">
        <v>0</v>
      </c>
      <c r="V982">
        <v>38</v>
      </c>
      <c r="W982">
        <v>0</v>
      </c>
      <c r="X982">
        <v>0</v>
      </c>
    </row>
    <row r="983" spans="1:24" x14ac:dyDescent="0.3">
      <c r="B983" s="3" t="s">
        <v>4528</v>
      </c>
      <c r="C983" t="s">
        <v>4529</v>
      </c>
      <c r="D983">
        <v>75</v>
      </c>
      <c r="E983" t="s">
        <v>2587</v>
      </c>
      <c r="F983" s="3" t="s">
        <v>4530</v>
      </c>
      <c r="G983" t="s">
        <v>4531</v>
      </c>
      <c r="H983">
        <v>500</v>
      </c>
      <c r="I983" t="s">
        <v>210</v>
      </c>
      <c r="J983" t="s">
        <v>616</v>
      </c>
      <c r="K983">
        <v>47</v>
      </c>
      <c r="L983" t="s">
        <v>630</v>
      </c>
      <c r="M983" s="3" t="s">
        <v>4400</v>
      </c>
      <c r="N983" t="s">
        <v>4522</v>
      </c>
      <c r="O983" t="s">
        <v>4523</v>
      </c>
      <c r="P983">
        <v>78</v>
      </c>
      <c r="Q983">
        <v>0</v>
      </c>
      <c r="R983">
        <v>0</v>
      </c>
      <c r="S983">
        <v>2</v>
      </c>
      <c r="T983">
        <v>0</v>
      </c>
      <c r="U983">
        <v>0</v>
      </c>
      <c r="V983">
        <v>0</v>
      </c>
      <c r="W983">
        <v>0</v>
      </c>
      <c r="X983">
        <v>0</v>
      </c>
    </row>
    <row r="984" spans="1:24" x14ac:dyDescent="0.3">
      <c r="B984" s="3" t="s">
        <v>4532</v>
      </c>
      <c r="C984" t="s">
        <v>4533</v>
      </c>
      <c r="D984">
        <v>8</v>
      </c>
      <c r="E984" t="s">
        <v>1549</v>
      </c>
      <c r="F984" s="3" t="s">
        <v>4534</v>
      </c>
      <c r="G984" t="s">
        <v>4535</v>
      </c>
      <c r="H984">
        <v>500</v>
      </c>
      <c r="I984" t="s">
        <v>210</v>
      </c>
      <c r="J984" t="s">
        <v>616</v>
      </c>
      <c r="K984">
        <v>45</v>
      </c>
      <c r="L984" t="s">
        <v>685</v>
      </c>
      <c r="M984" s="3" t="s">
        <v>4400</v>
      </c>
      <c r="N984" t="s">
        <v>4536</v>
      </c>
      <c r="O984" t="s">
        <v>4537</v>
      </c>
      <c r="P984">
        <v>17</v>
      </c>
      <c r="Q984">
        <v>0</v>
      </c>
      <c r="R984">
        <v>0</v>
      </c>
      <c r="S984">
        <v>1</v>
      </c>
      <c r="T984">
        <v>0</v>
      </c>
      <c r="U984">
        <v>0</v>
      </c>
      <c r="V984">
        <v>0</v>
      </c>
      <c r="W984">
        <v>0</v>
      </c>
      <c r="X984">
        <v>0</v>
      </c>
    </row>
    <row r="985" spans="1:24" x14ac:dyDescent="0.3">
      <c r="B985" s="3" t="s">
        <v>4538</v>
      </c>
      <c r="C985" t="s">
        <v>4539</v>
      </c>
      <c r="D985">
        <v>21</v>
      </c>
      <c r="E985" t="s">
        <v>612</v>
      </c>
      <c r="F985" s="3" t="s">
        <v>4540</v>
      </c>
      <c r="G985" t="s">
        <v>4539</v>
      </c>
      <c r="H985">
        <v>500</v>
      </c>
      <c r="I985" t="s">
        <v>210</v>
      </c>
      <c r="J985" t="s">
        <v>616</v>
      </c>
      <c r="K985">
        <v>41</v>
      </c>
      <c r="L985" t="s">
        <v>660</v>
      </c>
      <c r="M985" s="3" t="s">
        <v>4400</v>
      </c>
      <c r="N985" t="s">
        <v>4541</v>
      </c>
      <c r="O985" t="s">
        <v>4542</v>
      </c>
      <c r="P985">
        <v>105</v>
      </c>
      <c r="Q985">
        <v>1</v>
      </c>
      <c r="R985">
        <v>12</v>
      </c>
      <c r="S985">
        <v>1</v>
      </c>
      <c r="T985">
        <v>0</v>
      </c>
      <c r="U985">
        <v>0</v>
      </c>
      <c r="V985">
        <v>0</v>
      </c>
      <c r="W985">
        <v>0</v>
      </c>
      <c r="X985">
        <v>0</v>
      </c>
    </row>
    <row r="986" spans="1:24" x14ac:dyDescent="0.3">
      <c r="B986" s="3" t="s">
        <v>4543</v>
      </c>
      <c r="C986" t="s">
        <v>4544</v>
      </c>
      <c r="D986">
        <v>26</v>
      </c>
      <c r="E986" t="s">
        <v>1332</v>
      </c>
      <c r="F986" s="3" t="s">
        <v>4545</v>
      </c>
      <c r="G986" t="s">
        <v>4546</v>
      </c>
      <c r="H986">
        <v>354</v>
      </c>
      <c r="I986" t="s">
        <v>615</v>
      </c>
      <c r="J986" t="s">
        <v>616</v>
      </c>
      <c r="K986">
        <v>54</v>
      </c>
      <c r="L986" t="s">
        <v>617</v>
      </c>
      <c r="M986" s="3" t="s">
        <v>4400</v>
      </c>
      <c r="N986" t="s">
        <v>4541</v>
      </c>
      <c r="O986" t="s">
        <v>4542</v>
      </c>
      <c r="P986">
        <v>0</v>
      </c>
      <c r="Q986">
        <v>0</v>
      </c>
      <c r="R986">
        <v>0</v>
      </c>
      <c r="S986">
        <v>0</v>
      </c>
      <c r="T986">
        <v>0</v>
      </c>
      <c r="U986">
        <v>0</v>
      </c>
      <c r="V986">
        <v>27</v>
      </c>
      <c r="W986">
        <v>0</v>
      </c>
      <c r="X986">
        <v>0</v>
      </c>
    </row>
    <row r="987" spans="1:24" x14ac:dyDescent="0.3">
      <c r="B987" s="3" t="s">
        <v>4547</v>
      </c>
      <c r="C987" t="s">
        <v>4548</v>
      </c>
      <c r="D987">
        <v>60</v>
      </c>
      <c r="E987" t="s">
        <v>641</v>
      </c>
      <c r="F987" s="3" t="s">
        <v>4549</v>
      </c>
      <c r="G987" t="s">
        <v>4550</v>
      </c>
      <c r="H987">
        <v>500</v>
      </c>
      <c r="I987" t="s">
        <v>210</v>
      </c>
      <c r="J987" t="s">
        <v>616</v>
      </c>
      <c r="K987">
        <v>45</v>
      </c>
      <c r="L987" t="s">
        <v>685</v>
      </c>
      <c r="M987" s="3" t="s">
        <v>4400</v>
      </c>
      <c r="N987" t="s">
        <v>4541</v>
      </c>
      <c r="O987" t="s">
        <v>4542</v>
      </c>
      <c r="P987">
        <v>69</v>
      </c>
      <c r="Q987">
        <v>0</v>
      </c>
      <c r="R987">
        <v>0</v>
      </c>
      <c r="S987">
        <v>0</v>
      </c>
      <c r="T987">
        <v>0</v>
      </c>
      <c r="U987">
        <v>0</v>
      </c>
      <c r="V987">
        <v>0</v>
      </c>
      <c r="W987">
        <v>0</v>
      </c>
      <c r="X987">
        <v>0</v>
      </c>
    </row>
    <row r="988" spans="1:24" x14ac:dyDescent="0.3">
      <c r="B988" s="3" t="s">
        <v>182</v>
      </c>
      <c r="C988" t="s">
        <v>183</v>
      </c>
      <c r="D988">
        <v>60</v>
      </c>
      <c r="E988" t="s">
        <v>641</v>
      </c>
      <c r="F988" s="3" t="s">
        <v>180</v>
      </c>
      <c r="G988" t="s">
        <v>181</v>
      </c>
      <c r="H988">
        <v>500</v>
      </c>
      <c r="I988" t="s">
        <v>210</v>
      </c>
      <c r="J988" t="s">
        <v>616</v>
      </c>
      <c r="K988">
        <v>45</v>
      </c>
      <c r="L988" t="s">
        <v>685</v>
      </c>
      <c r="M988" s="3" t="s">
        <v>4400</v>
      </c>
      <c r="N988" t="s">
        <v>4551</v>
      </c>
      <c r="O988" t="s">
        <v>449</v>
      </c>
      <c r="P988">
        <v>60</v>
      </c>
      <c r="Q988">
        <v>0</v>
      </c>
      <c r="R988">
        <v>0</v>
      </c>
      <c r="S988">
        <v>2</v>
      </c>
      <c r="T988">
        <v>0</v>
      </c>
      <c r="U988">
        <v>0</v>
      </c>
      <c r="V988">
        <v>0</v>
      </c>
      <c r="W988">
        <v>0</v>
      </c>
      <c r="X988">
        <v>0</v>
      </c>
    </row>
    <row r="989" spans="1:24" x14ac:dyDescent="0.3">
      <c r="B989" s="3" t="s">
        <v>4552</v>
      </c>
      <c r="C989" t="s">
        <v>4553</v>
      </c>
      <c r="D989">
        <v>17</v>
      </c>
      <c r="E989" t="s">
        <v>712</v>
      </c>
      <c r="F989" s="3" t="s">
        <v>4554</v>
      </c>
      <c r="G989" t="s">
        <v>4555</v>
      </c>
      <c r="H989">
        <v>500</v>
      </c>
      <c r="I989" t="s">
        <v>210</v>
      </c>
      <c r="J989" t="s">
        <v>616</v>
      </c>
      <c r="K989">
        <v>45</v>
      </c>
      <c r="L989" t="s">
        <v>685</v>
      </c>
      <c r="M989" s="3" t="s">
        <v>4400</v>
      </c>
      <c r="N989" t="s">
        <v>4556</v>
      </c>
      <c r="O989" t="s">
        <v>4557</v>
      </c>
      <c r="P989">
        <v>45</v>
      </c>
      <c r="Q989">
        <v>0</v>
      </c>
      <c r="R989">
        <v>0</v>
      </c>
      <c r="S989">
        <v>0</v>
      </c>
      <c r="T989">
        <v>0</v>
      </c>
      <c r="U989">
        <v>0</v>
      </c>
      <c r="V989">
        <v>0</v>
      </c>
      <c r="W989">
        <v>0</v>
      </c>
      <c r="X989">
        <v>0</v>
      </c>
    </row>
    <row r="990" spans="1:24" x14ac:dyDescent="0.3">
      <c r="A990" s="163"/>
      <c r="B990" s="3" t="s">
        <v>193</v>
      </c>
      <c r="C990" t="s">
        <v>194</v>
      </c>
      <c r="D990">
        <v>95</v>
      </c>
      <c r="E990" t="s">
        <v>626</v>
      </c>
      <c r="F990" s="3" t="s">
        <v>191</v>
      </c>
      <c r="G990" t="s">
        <v>192</v>
      </c>
      <c r="H990">
        <v>500</v>
      </c>
      <c r="I990" t="s">
        <v>210</v>
      </c>
      <c r="J990" t="s">
        <v>616</v>
      </c>
      <c r="K990">
        <v>47</v>
      </c>
      <c r="L990" t="s">
        <v>630</v>
      </c>
      <c r="M990" s="3" t="s">
        <v>4400</v>
      </c>
      <c r="N990" t="s">
        <v>4558</v>
      </c>
      <c r="O990" t="s">
        <v>452</v>
      </c>
      <c r="P990">
        <v>93</v>
      </c>
      <c r="Q990">
        <v>0</v>
      </c>
      <c r="R990">
        <v>0</v>
      </c>
      <c r="S990">
        <v>8</v>
      </c>
      <c r="T990">
        <v>0</v>
      </c>
      <c r="U990">
        <v>0</v>
      </c>
      <c r="V990">
        <v>0</v>
      </c>
      <c r="W990">
        <v>0</v>
      </c>
      <c r="X990">
        <v>0</v>
      </c>
    </row>
    <row r="991" spans="1:24" x14ac:dyDescent="0.3">
      <c r="B991" s="3" t="s">
        <v>3423</v>
      </c>
      <c r="C991" t="s">
        <v>3424</v>
      </c>
      <c r="D991">
        <v>47</v>
      </c>
      <c r="E991" t="s">
        <v>678</v>
      </c>
      <c r="F991" s="3" t="s">
        <v>4559</v>
      </c>
      <c r="G991" t="s">
        <v>4560</v>
      </c>
      <c r="H991">
        <v>209</v>
      </c>
      <c r="I991" t="s">
        <v>726</v>
      </c>
      <c r="J991" t="s">
        <v>616</v>
      </c>
      <c r="K991">
        <v>9</v>
      </c>
      <c r="L991" t="s">
        <v>707</v>
      </c>
      <c r="M991" s="3" t="s">
        <v>4400</v>
      </c>
      <c r="N991" t="s">
        <v>4561</v>
      </c>
      <c r="O991" t="s">
        <v>448</v>
      </c>
      <c r="P991">
        <v>0</v>
      </c>
      <c r="Q991">
        <v>0</v>
      </c>
      <c r="R991">
        <v>0</v>
      </c>
      <c r="S991">
        <v>0</v>
      </c>
      <c r="T991">
        <v>0</v>
      </c>
      <c r="U991">
        <v>0</v>
      </c>
      <c r="V991">
        <v>99</v>
      </c>
      <c r="W991">
        <v>0</v>
      </c>
      <c r="X991">
        <v>0</v>
      </c>
    </row>
    <row r="992" spans="1:24" x14ac:dyDescent="0.3">
      <c r="B992" s="3" t="s">
        <v>4562</v>
      </c>
      <c r="C992" t="s">
        <v>4563</v>
      </c>
      <c r="D992">
        <v>72</v>
      </c>
      <c r="E992" t="s">
        <v>633</v>
      </c>
      <c r="F992" s="3" t="s">
        <v>4564</v>
      </c>
      <c r="G992" t="s">
        <v>4565</v>
      </c>
      <c r="H992">
        <v>500</v>
      </c>
      <c r="I992" t="s">
        <v>210</v>
      </c>
      <c r="J992" t="s">
        <v>616</v>
      </c>
      <c r="K992">
        <v>45</v>
      </c>
      <c r="L992" t="s">
        <v>685</v>
      </c>
      <c r="M992" s="3" t="s">
        <v>4400</v>
      </c>
      <c r="N992" t="s">
        <v>4561</v>
      </c>
      <c r="O992" t="s">
        <v>448</v>
      </c>
      <c r="P992">
        <v>66</v>
      </c>
      <c r="Q992">
        <v>0</v>
      </c>
      <c r="R992">
        <v>0</v>
      </c>
      <c r="S992">
        <v>2</v>
      </c>
      <c r="T992">
        <v>0</v>
      </c>
      <c r="U992">
        <v>0</v>
      </c>
      <c r="V992">
        <v>0</v>
      </c>
      <c r="W992">
        <v>0</v>
      </c>
      <c r="X992">
        <v>0</v>
      </c>
    </row>
    <row r="993" spans="2:24" x14ac:dyDescent="0.3">
      <c r="B993" s="3" t="s">
        <v>4566</v>
      </c>
      <c r="C993" t="s">
        <v>4567</v>
      </c>
      <c r="D993">
        <v>95</v>
      </c>
      <c r="E993" t="s">
        <v>626</v>
      </c>
      <c r="F993" s="3" t="s">
        <v>4568</v>
      </c>
      <c r="G993" t="s">
        <v>4569</v>
      </c>
      <c r="H993">
        <v>500</v>
      </c>
      <c r="I993" t="s">
        <v>210</v>
      </c>
      <c r="J993" t="s">
        <v>616</v>
      </c>
      <c r="K993">
        <v>43</v>
      </c>
      <c r="L993" t="s">
        <v>636</v>
      </c>
      <c r="M993" s="3" t="s">
        <v>4400</v>
      </c>
      <c r="N993" t="s">
        <v>4561</v>
      </c>
      <c r="O993" t="s">
        <v>448</v>
      </c>
      <c r="P993">
        <v>78</v>
      </c>
      <c r="Q993">
        <v>0</v>
      </c>
      <c r="R993">
        <v>0</v>
      </c>
      <c r="S993">
        <v>2</v>
      </c>
      <c r="T993">
        <v>0</v>
      </c>
      <c r="U993">
        <v>0</v>
      </c>
      <c r="V993">
        <v>0</v>
      </c>
      <c r="W993">
        <v>0</v>
      </c>
      <c r="X993">
        <v>0</v>
      </c>
    </row>
    <row r="994" spans="2:24" x14ac:dyDescent="0.3">
      <c r="B994" s="3" t="s">
        <v>178</v>
      </c>
      <c r="C994" t="s">
        <v>179</v>
      </c>
      <c r="D994">
        <v>17</v>
      </c>
      <c r="E994" t="s">
        <v>712</v>
      </c>
      <c r="F994" s="3" t="s">
        <v>4570</v>
      </c>
      <c r="G994" t="s">
        <v>4571</v>
      </c>
      <c r="H994">
        <v>500</v>
      </c>
      <c r="I994" t="s">
        <v>210</v>
      </c>
      <c r="J994" t="s">
        <v>616</v>
      </c>
      <c r="K994">
        <v>40</v>
      </c>
      <c r="L994" t="s">
        <v>623</v>
      </c>
      <c r="M994" s="3" t="s">
        <v>4400</v>
      </c>
      <c r="N994" t="s">
        <v>4561</v>
      </c>
      <c r="O994" t="s">
        <v>448</v>
      </c>
      <c r="P994">
        <v>80</v>
      </c>
      <c r="Q994">
        <v>0</v>
      </c>
      <c r="R994">
        <v>10</v>
      </c>
      <c r="S994">
        <v>0</v>
      </c>
      <c r="T994">
        <v>0</v>
      </c>
      <c r="U994">
        <v>0</v>
      </c>
      <c r="V994">
        <v>0</v>
      </c>
      <c r="W994">
        <v>0</v>
      </c>
      <c r="X994">
        <v>0</v>
      </c>
    </row>
    <row r="995" spans="2:24" x14ac:dyDescent="0.3">
      <c r="B995" s="3" t="s">
        <v>178</v>
      </c>
      <c r="C995" t="s">
        <v>179</v>
      </c>
      <c r="D995">
        <v>17</v>
      </c>
      <c r="E995" t="s">
        <v>712</v>
      </c>
      <c r="F995" s="3" t="s">
        <v>4572</v>
      </c>
      <c r="G995" t="s">
        <v>4573</v>
      </c>
      <c r="H995">
        <v>500</v>
      </c>
      <c r="I995" t="s">
        <v>210</v>
      </c>
      <c r="J995" t="s">
        <v>616</v>
      </c>
      <c r="K995">
        <v>41</v>
      </c>
      <c r="L995" t="s">
        <v>660</v>
      </c>
      <c r="M995" s="3" t="s">
        <v>4400</v>
      </c>
      <c r="N995" t="s">
        <v>4561</v>
      </c>
      <c r="O995" t="s">
        <v>448</v>
      </c>
      <c r="P995">
        <v>30</v>
      </c>
      <c r="Q995">
        <v>0</v>
      </c>
      <c r="R995">
        <v>6</v>
      </c>
      <c r="S995">
        <v>0</v>
      </c>
      <c r="T995">
        <v>0</v>
      </c>
      <c r="U995">
        <v>0</v>
      </c>
      <c r="V995">
        <v>0</v>
      </c>
      <c r="W995">
        <v>0</v>
      </c>
      <c r="X995">
        <v>0</v>
      </c>
    </row>
    <row r="996" spans="2:24" x14ac:dyDescent="0.3">
      <c r="B996" s="3" t="s">
        <v>178</v>
      </c>
      <c r="C996" t="s">
        <v>179</v>
      </c>
      <c r="D996">
        <v>17</v>
      </c>
      <c r="E996" t="s">
        <v>712</v>
      </c>
      <c r="F996" s="3" t="s">
        <v>4574</v>
      </c>
      <c r="G996" t="s">
        <v>4575</v>
      </c>
      <c r="H996">
        <v>500</v>
      </c>
      <c r="I996" t="s">
        <v>210</v>
      </c>
      <c r="J996" t="s">
        <v>616</v>
      </c>
      <c r="K996">
        <v>40</v>
      </c>
      <c r="L996" t="s">
        <v>623</v>
      </c>
      <c r="M996" s="3" t="s">
        <v>4400</v>
      </c>
      <c r="N996" t="s">
        <v>4561</v>
      </c>
      <c r="O996" t="s">
        <v>448</v>
      </c>
      <c r="P996">
        <v>80</v>
      </c>
      <c r="Q996">
        <v>0</v>
      </c>
      <c r="R996">
        <v>0</v>
      </c>
      <c r="S996">
        <v>0</v>
      </c>
      <c r="T996">
        <v>0</v>
      </c>
      <c r="U996">
        <v>0</v>
      </c>
      <c r="V996">
        <v>0</v>
      </c>
      <c r="W996">
        <v>0</v>
      </c>
      <c r="X996">
        <v>0</v>
      </c>
    </row>
    <row r="997" spans="2:24" x14ac:dyDescent="0.3">
      <c r="B997" s="3" t="s">
        <v>178</v>
      </c>
      <c r="C997" t="s">
        <v>179</v>
      </c>
      <c r="D997">
        <v>17</v>
      </c>
      <c r="E997" t="s">
        <v>712</v>
      </c>
      <c r="F997" s="3" t="s">
        <v>4576</v>
      </c>
      <c r="G997" t="s">
        <v>4577</v>
      </c>
      <c r="H997">
        <v>500</v>
      </c>
      <c r="I997" t="s">
        <v>210</v>
      </c>
      <c r="J997" t="s">
        <v>616</v>
      </c>
      <c r="K997">
        <v>45</v>
      </c>
      <c r="L997" t="s">
        <v>685</v>
      </c>
      <c r="M997" s="3" t="s">
        <v>4400</v>
      </c>
      <c r="N997" t="s">
        <v>4561</v>
      </c>
      <c r="O997" t="s">
        <v>448</v>
      </c>
      <c r="P997">
        <v>49</v>
      </c>
      <c r="Q997">
        <v>0</v>
      </c>
      <c r="R997">
        <v>0</v>
      </c>
      <c r="S997">
        <v>0</v>
      </c>
      <c r="T997">
        <v>0</v>
      </c>
      <c r="U997">
        <v>0</v>
      </c>
      <c r="V997">
        <v>0</v>
      </c>
      <c r="W997">
        <v>0</v>
      </c>
      <c r="X997">
        <v>0</v>
      </c>
    </row>
    <row r="998" spans="2:24" x14ac:dyDescent="0.3">
      <c r="B998" s="3" t="s">
        <v>178</v>
      </c>
      <c r="C998" t="s">
        <v>179</v>
      </c>
      <c r="D998">
        <v>17</v>
      </c>
      <c r="E998" t="s">
        <v>712</v>
      </c>
      <c r="F998" s="3" t="s">
        <v>4578</v>
      </c>
      <c r="G998" t="s">
        <v>4579</v>
      </c>
      <c r="H998">
        <v>209</v>
      </c>
      <c r="I998" t="s">
        <v>726</v>
      </c>
      <c r="J998" t="s">
        <v>616</v>
      </c>
      <c r="K998">
        <v>99</v>
      </c>
      <c r="L998" t="s">
        <v>727</v>
      </c>
      <c r="M998" s="3" t="s">
        <v>4400</v>
      </c>
      <c r="N998" t="s">
        <v>4561</v>
      </c>
      <c r="O998" t="s">
        <v>448</v>
      </c>
      <c r="P998">
        <v>0</v>
      </c>
      <c r="Q998">
        <v>0</v>
      </c>
      <c r="R998">
        <v>0</v>
      </c>
      <c r="S998">
        <v>0</v>
      </c>
      <c r="T998">
        <v>0</v>
      </c>
      <c r="U998">
        <v>0</v>
      </c>
      <c r="V998">
        <v>0</v>
      </c>
      <c r="W998">
        <v>0</v>
      </c>
      <c r="X998">
        <v>0</v>
      </c>
    </row>
    <row r="999" spans="2:24" x14ac:dyDescent="0.3">
      <c r="B999" s="3" t="s">
        <v>178</v>
      </c>
      <c r="C999" t="s">
        <v>179</v>
      </c>
      <c r="D999">
        <v>17</v>
      </c>
      <c r="E999" t="s">
        <v>712</v>
      </c>
      <c r="F999" s="3" t="s">
        <v>4580</v>
      </c>
      <c r="G999" t="s">
        <v>4581</v>
      </c>
      <c r="H999">
        <v>202</v>
      </c>
      <c r="I999" t="s">
        <v>650</v>
      </c>
      <c r="J999" t="s">
        <v>616</v>
      </c>
      <c r="K999">
        <v>52</v>
      </c>
      <c r="L999" t="s">
        <v>2686</v>
      </c>
      <c r="M999" s="3" t="s">
        <v>4400</v>
      </c>
      <c r="N999" t="s">
        <v>4561</v>
      </c>
      <c r="O999" t="s">
        <v>448</v>
      </c>
      <c r="P999">
        <v>0</v>
      </c>
      <c r="Q999">
        <v>0</v>
      </c>
      <c r="R999">
        <v>0</v>
      </c>
      <c r="S999">
        <v>0</v>
      </c>
      <c r="T999">
        <v>0</v>
      </c>
      <c r="U999">
        <v>0</v>
      </c>
      <c r="V999">
        <v>0</v>
      </c>
      <c r="W999">
        <v>0</v>
      </c>
      <c r="X999">
        <v>0</v>
      </c>
    </row>
    <row r="1000" spans="2:24" x14ac:dyDescent="0.3">
      <c r="B1000" s="3" t="s">
        <v>178</v>
      </c>
      <c r="C1000" t="s">
        <v>179</v>
      </c>
      <c r="D1000">
        <v>17</v>
      </c>
      <c r="E1000" t="s">
        <v>712</v>
      </c>
      <c r="F1000" s="3" t="s">
        <v>4582</v>
      </c>
      <c r="G1000" t="s">
        <v>4583</v>
      </c>
      <c r="H1000">
        <v>354</v>
      </c>
      <c r="I1000" t="s">
        <v>615</v>
      </c>
      <c r="J1000" t="s">
        <v>616</v>
      </c>
      <c r="K1000">
        <v>54</v>
      </c>
      <c r="L1000" t="s">
        <v>617</v>
      </c>
      <c r="M1000" s="3" t="s">
        <v>4400</v>
      </c>
      <c r="N1000" t="s">
        <v>4561</v>
      </c>
      <c r="O1000" t="s">
        <v>448</v>
      </c>
      <c r="P1000">
        <v>0</v>
      </c>
      <c r="Q1000">
        <v>0</v>
      </c>
      <c r="R1000">
        <v>0</v>
      </c>
      <c r="S1000">
        <v>0</v>
      </c>
      <c r="T1000">
        <v>0</v>
      </c>
      <c r="U1000">
        <v>0</v>
      </c>
      <c r="V1000">
        <v>77</v>
      </c>
      <c r="W1000">
        <v>10</v>
      </c>
      <c r="X1000">
        <v>0</v>
      </c>
    </row>
    <row r="1001" spans="2:24" x14ac:dyDescent="0.3">
      <c r="B1001" s="3" t="s">
        <v>178</v>
      </c>
      <c r="C1001" t="s">
        <v>179</v>
      </c>
      <c r="D1001">
        <v>17</v>
      </c>
      <c r="E1001" t="s">
        <v>712</v>
      </c>
      <c r="F1001" s="3" t="s">
        <v>4584</v>
      </c>
      <c r="G1001" t="s">
        <v>4585</v>
      </c>
      <c r="H1001">
        <v>202</v>
      </c>
      <c r="I1001" t="s">
        <v>650</v>
      </c>
      <c r="J1001" t="s">
        <v>616</v>
      </c>
      <c r="K1001">
        <v>52</v>
      </c>
      <c r="L1001" t="s">
        <v>2686</v>
      </c>
      <c r="M1001" s="3" t="s">
        <v>4400</v>
      </c>
      <c r="N1001" t="s">
        <v>4561</v>
      </c>
      <c r="O1001" t="s">
        <v>448</v>
      </c>
      <c r="P1001">
        <v>0</v>
      </c>
      <c r="Q1001">
        <v>0</v>
      </c>
      <c r="R1001">
        <v>0</v>
      </c>
      <c r="S1001">
        <v>0</v>
      </c>
      <c r="T1001">
        <v>0</v>
      </c>
      <c r="U1001">
        <v>0</v>
      </c>
      <c r="V1001">
        <v>0</v>
      </c>
      <c r="W1001">
        <v>0</v>
      </c>
      <c r="X1001">
        <v>0</v>
      </c>
    </row>
    <row r="1002" spans="2:24" x14ac:dyDescent="0.3">
      <c r="B1002" s="3" t="s">
        <v>178</v>
      </c>
      <c r="C1002" t="s">
        <v>179</v>
      </c>
      <c r="D1002">
        <v>17</v>
      </c>
      <c r="E1002" t="s">
        <v>712</v>
      </c>
      <c r="F1002" s="3" t="s">
        <v>4586</v>
      </c>
      <c r="G1002" t="s">
        <v>4587</v>
      </c>
      <c r="H1002">
        <v>500</v>
      </c>
      <c r="I1002" t="s">
        <v>210</v>
      </c>
      <c r="J1002" t="s">
        <v>616</v>
      </c>
      <c r="K1002">
        <v>44</v>
      </c>
      <c r="L1002" t="s">
        <v>990</v>
      </c>
      <c r="M1002" s="3" t="s">
        <v>4400</v>
      </c>
      <c r="N1002" t="s">
        <v>4561</v>
      </c>
      <c r="O1002" t="s">
        <v>448</v>
      </c>
      <c r="P1002">
        <v>77</v>
      </c>
      <c r="Q1002">
        <v>0</v>
      </c>
      <c r="R1002">
        <v>0</v>
      </c>
      <c r="S1002">
        <v>0</v>
      </c>
      <c r="T1002">
        <v>0</v>
      </c>
      <c r="U1002">
        <v>0</v>
      </c>
      <c r="V1002">
        <v>0</v>
      </c>
      <c r="W1002">
        <v>0</v>
      </c>
      <c r="X1002">
        <v>0</v>
      </c>
    </row>
    <row r="1003" spans="2:24" x14ac:dyDescent="0.3">
      <c r="B1003" s="3" t="s">
        <v>178</v>
      </c>
      <c r="C1003" t="s">
        <v>179</v>
      </c>
      <c r="D1003">
        <v>17</v>
      </c>
      <c r="E1003" t="s">
        <v>712</v>
      </c>
      <c r="F1003" s="3" t="s">
        <v>176</v>
      </c>
      <c r="G1003" t="s">
        <v>177</v>
      </c>
      <c r="H1003">
        <v>500</v>
      </c>
      <c r="I1003" t="s">
        <v>210</v>
      </c>
      <c r="J1003" t="s">
        <v>616</v>
      </c>
      <c r="K1003">
        <v>44</v>
      </c>
      <c r="L1003" t="s">
        <v>990</v>
      </c>
      <c r="M1003" s="3" t="s">
        <v>4400</v>
      </c>
      <c r="N1003" t="s">
        <v>4561</v>
      </c>
      <c r="O1003" t="s">
        <v>448</v>
      </c>
      <c r="P1003">
        <v>80</v>
      </c>
      <c r="Q1003">
        <v>0</v>
      </c>
      <c r="R1003">
        <v>0</v>
      </c>
      <c r="S1003">
        <v>0</v>
      </c>
      <c r="T1003">
        <v>0</v>
      </c>
      <c r="U1003">
        <v>0</v>
      </c>
      <c r="V1003">
        <v>0</v>
      </c>
      <c r="W1003">
        <v>0</v>
      </c>
      <c r="X1003">
        <v>0</v>
      </c>
    </row>
    <row r="1004" spans="2:24" x14ac:dyDescent="0.3">
      <c r="B1004" s="3" t="s">
        <v>164</v>
      </c>
      <c r="C1004" t="s">
        <v>165</v>
      </c>
      <c r="D1004">
        <v>60</v>
      </c>
      <c r="E1004" t="s">
        <v>641</v>
      </c>
      <c r="F1004" s="3" t="s">
        <v>4588</v>
      </c>
      <c r="G1004" t="s">
        <v>4589</v>
      </c>
      <c r="H1004">
        <v>500</v>
      </c>
      <c r="I1004" t="s">
        <v>210</v>
      </c>
      <c r="J1004" t="s">
        <v>616</v>
      </c>
      <c r="K1004">
        <v>41</v>
      </c>
      <c r="L1004" t="s">
        <v>660</v>
      </c>
      <c r="M1004" s="3" t="s">
        <v>4400</v>
      </c>
      <c r="N1004" t="s">
        <v>4561</v>
      </c>
      <c r="O1004" t="s">
        <v>448</v>
      </c>
      <c r="P1004">
        <v>40</v>
      </c>
      <c r="Q1004">
        <v>0</v>
      </c>
      <c r="R1004">
        <v>0</v>
      </c>
      <c r="S1004">
        <v>0</v>
      </c>
      <c r="T1004">
        <v>0</v>
      </c>
      <c r="U1004">
        <v>0</v>
      </c>
      <c r="V1004">
        <v>0</v>
      </c>
      <c r="W1004">
        <v>0</v>
      </c>
      <c r="X1004">
        <v>0</v>
      </c>
    </row>
    <row r="1005" spans="2:24" x14ac:dyDescent="0.3">
      <c r="B1005" s="3" t="s">
        <v>4590</v>
      </c>
      <c r="C1005" t="s">
        <v>4591</v>
      </c>
      <c r="D1005">
        <v>60</v>
      </c>
      <c r="E1005" t="s">
        <v>641</v>
      </c>
      <c r="F1005" s="3" t="s">
        <v>4592</v>
      </c>
      <c r="G1005" t="s">
        <v>4593</v>
      </c>
      <c r="H1005">
        <v>500</v>
      </c>
      <c r="I1005" t="s">
        <v>210</v>
      </c>
      <c r="J1005" t="s">
        <v>616</v>
      </c>
      <c r="K1005">
        <v>45</v>
      </c>
      <c r="L1005" t="s">
        <v>685</v>
      </c>
      <c r="M1005" s="3" t="s">
        <v>4400</v>
      </c>
      <c r="N1005" t="s">
        <v>4561</v>
      </c>
      <c r="O1005" t="s">
        <v>448</v>
      </c>
      <c r="P1005">
        <v>70</v>
      </c>
      <c r="Q1005">
        <v>0</v>
      </c>
      <c r="R1005">
        <v>0</v>
      </c>
      <c r="S1005">
        <v>3</v>
      </c>
      <c r="T1005">
        <v>0</v>
      </c>
      <c r="U1005">
        <v>0</v>
      </c>
      <c r="V1005">
        <v>0</v>
      </c>
      <c r="W1005">
        <v>0</v>
      </c>
      <c r="X1005">
        <v>0</v>
      </c>
    </row>
    <row r="1006" spans="2:24" x14ac:dyDescent="0.3">
      <c r="B1006" s="3" t="s">
        <v>242</v>
      </c>
      <c r="C1006" t="s">
        <v>243</v>
      </c>
      <c r="D1006">
        <v>95</v>
      </c>
      <c r="E1006" t="s">
        <v>626</v>
      </c>
      <c r="F1006" s="3" t="s">
        <v>4594</v>
      </c>
      <c r="G1006" t="s">
        <v>4595</v>
      </c>
      <c r="H1006">
        <v>500</v>
      </c>
      <c r="I1006" t="s">
        <v>210</v>
      </c>
      <c r="J1006" t="s">
        <v>616</v>
      </c>
      <c r="K1006">
        <v>47</v>
      </c>
      <c r="L1006" t="s">
        <v>630</v>
      </c>
      <c r="M1006" s="3" t="s">
        <v>4400</v>
      </c>
      <c r="N1006" t="s">
        <v>4561</v>
      </c>
      <c r="O1006" t="s">
        <v>448</v>
      </c>
      <c r="P1006">
        <v>78</v>
      </c>
      <c r="Q1006">
        <v>0</v>
      </c>
      <c r="R1006">
        <v>0</v>
      </c>
      <c r="S1006">
        <v>5</v>
      </c>
      <c r="T1006">
        <v>0</v>
      </c>
      <c r="U1006">
        <v>0</v>
      </c>
      <c r="V1006">
        <v>0</v>
      </c>
      <c r="W1006">
        <v>0</v>
      </c>
      <c r="X1006">
        <v>0</v>
      </c>
    </row>
    <row r="1007" spans="2:24" x14ac:dyDescent="0.3">
      <c r="B1007" s="3" t="s">
        <v>216</v>
      </c>
      <c r="C1007" t="s">
        <v>217</v>
      </c>
      <c r="D1007">
        <v>95</v>
      </c>
      <c r="E1007" t="s">
        <v>626</v>
      </c>
      <c r="F1007" s="3" t="s">
        <v>4596</v>
      </c>
      <c r="G1007" t="s">
        <v>4597</v>
      </c>
      <c r="H1007">
        <v>500</v>
      </c>
      <c r="I1007" t="s">
        <v>210</v>
      </c>
      <c r="J1007" t="s">
        <v>616</v>
      </c>
      <c r="K1007">
        <v>43</v>
      </c>
      <c r="L1007" t="s">
        <v>636</v>
      </c>
      <c r="M1007" s="3" t="s">
        <v>4400</v>
      </c>
      <c r="N1007" t="s">
        <v>4561</v>
      </c>
      <c r="O1007" t="s">
        <v>448</v>
      </c>
      <c r="P1007">
        <v>92</v>
      </c>
      <c r="Q1007">
        <v>0</v>
      </c>
      <c r="R1007">
        <v>0</v>
      </c>
      <c r="S1007">
        <v>4</v>
      </c>
      <c r="T1007">
        <v>0</v>
      </c>
      <c r="U1007">
        <v>0</v>
      </c>
      <c r="V1007">
        <v>0</v>
      </c>
      <c r="W1007">
        <v>0</v>
      </c>
      <c r="X1007">
        <v>0</v>
      </c>
    </row>
    <row r="1008" spans="2:24" x14ac:dyDescent="0.3">
      <c r="B1008" s="3" t="s">
        <v>1272</v>
      </c>
      <c r="C1008" t="s">
        <v>1273</v>
      </c>
      <c r="D1008">
        <v>73</v>
      </c>
      <c r="E1008" t="s">
        <v>1099</v>
      </c>
      <c r="F1008" s="3" t="s">
        <v>4598</v>
      </c>
      <c r="G1008" t="s">
        <v>4599</v>
      </c>
      <c r="H1008">
        <v>500</v>
      </c>
      <c r="I1008" t="s">
        <v>210</v>
      </c>
      <c r="J1008" t="s">
        <v>616</v>
      </c>
      <c r="K1008">
        <v>47</v>
      </c>
      <c r="L1008" t="s">
        <v>630</v>
      </c>
      <c r="M1008" s="3" t="s">
        <v>4400</v>
      </c>
      <c r="N1008" t="s">
        <v>4561</v>
      </c>
      <c r="O1008" t="s">
        <v>448</v>
      </c>
      <c r="P1008">
        <v>80</v>
      </c>
      <c r="Q1008">
        <v>0</v>
      </c>
      <c r="R1008">
        <v>12</v>
      </c>
      <c r="S1008">
        <v>0</v>
      </c>
      <c r="T1008">
        <v>0</v>
      </c>
      <c r="U1008">
        <v>0</v>
      </c>
      <c r="V1008">
        <v>0</v>
      </c>
      <c r="W1008">
        <v>0</v>
      </c>
      <c r="X1008">
        <v>0</v>
      </c>
    </row>
    <row r="1009" spans="2:24" x14ac:dyDescent="0.3">
      <c r="B1009" s="3" t="s">
        <v>4600</v>
      </c>
      <c r="C1009" t="s">
        <v>4601</v>
      </c>
      <c r="D1009">
        <v>60</v>
      </c>
      <c r="E1009" t="s">
        <v>641</v>
      </c>
      <c r="F1009" s="3" t="s">
        <v>4602</v>
      </c>
      <c r="G1009" t="s">
        <v>4603</v>
      </c>
      <c r="H1009">
        <v>500</v>
      </c>
      <c r="I1009" t="s">
        <v>210</v>
      </c>
      <c r="J1009" t="s">
        <v>616</v>
      </c>
      <c r="K1009">
        <v>41</v>
      </c>
      <c r="L1009" t="s">
        <v>660</v>
      </c>
      <c r="M1009" s="3" t="s">
        <v>4400</v>
      </c>
      <c r="N1009" t="s">
        <v>4561</v>
      </c>
      <c r="O1009" t="s">
        <v>448</v>
      </c>
      <c r="P1009">
        <v>70</v>
      </c>
      <c r="Q1009">
        <v>0</v>
      </c>
      <c r="R1009">
        <v>0</v>
      </c>
      <c r="S1009">
        <v>0</v>
      </c>
      <c r="T1009">
        <v>0</v>
      </c>
      <c r="U1009">
        <v>0</v>
      </c>
      <c r="V1009">
        <v>0</v>
      </c>
      <c r="W1009">
        <v>0</v>
      </c>
      <c r="X1009">
        <v>0</v>
      </c>
    </row>
    <row r="1010" spans="2:24" x14ac:dyDescent="0.3">
      <c r="B1010" s="3" t="s">
        <v>4412</v>
      </c>
      <c r="C1010" t="s">
        <v>4413</v>
      </c>
      <c r="D1010">
        <v>8</v>
      </c>
      <c r="E1010" t="s">
        <v>1549</v>
      </c>
      <c r="F1010" s="3" t="s">
        <v>4604</v>
      </c>
      <c r="G1010" t="s">
        <v>4605</v>
      </c>
      <c r="H1010">
        <v>500</v>
      </c>
      <c r="I1010" t="s">
        <v>210</v>
      </c>
      <c r="J1010" t="s">
        <v>616</v>
      </c>
      <c r="K1010">
        <v>45</v>
      </c>
      <c r="L1010" t="s">
        <v>685</v>
      </c>
      <c r="M1010" s="3" t="s">
        <v>4400</v>
      </c>
      <c r="N1010" t="s">
        <v>4606</v>
      </c>
      <c r="O1010" t="s">
        <v>4607</v>
      </c>
      <c r="P1010">
        <v>24</v>
      </c>
      <c r="Q1010">
        <v>0</v>
      </c>
      <c r="R1010">
        <v>0</v>
      </c>
      <c r="S1010">
        <v>3</v>
      </c>
      <c r="T1010">
        <v>0</v>
      </c>
      <c r="U1010">
        <v>0</v>
      </c>
      <c r="V1010">
        <v>0</v>
      </c>
      <c r="W1010">
        <v>0</v>
      </c>
      <c r="X1010">
        <v>0</v>
      </c>
    </row>
    <row r="1011" spans="2:24" x14ac:dyDescent="0.3">
      <c r="B1011" s="3" t="s">
        <v>4608</v>
      </c>
      <c r="C1011" t="s">
        <v>4609</v>
      </c>
      <c r="D1011">
        <v>17</v>
      </c>
      <c r="E1011" t="s">
        <v>712</v>
      </c>
      <c r="F1011" s="3" t="s">
        <v>4610</v>
      </c>
      <c r="G1011" t="s">
        <v>4611</v>
      </c>
      <c r="H1011">
        <v>500</v>
      </c>
      <c r="I1011" t="s">
        <v>210</v>
      </c>
      <c r="J1011" t="s">
        <v>616</v>
      </c>
      <c r="K1011">
        <v>45</v>
      </c>
      <c r="L1011" t="s">
        <v>685</v>
      </c>
      <c r="M1011" s="3" t="s">
        <v>4400</v>
      </c>
      <c r="N1011" t="s">
        <v>4612</v>
      </c>
      <c r="O1011" t="s">
        <v>4613</v>
      </c>
      <c r="P1011">
        <v>77</v>
      </c>
      <c r="Q1011">
        <v>0</v>
      </c>
      <c r="R1011">
        <v>0</v>
      </c>
      <c r="S1011">
        <v>2</v>
      </c>
      <c r="T1011">
        <v>0</v>
      </c>
      <c r="U1011">
        <v>0</v>
      </c>
      <c r="V1011">
        <v>0</v>
      </c>
      <c r="W1011">
        <v>0</v>
      </c>
      <c r="X1011">
        <v>0</v>
      </c>
    </row>
    <row r="1012" spans="2:24" x14ac:dyDescent="0.3">
      <c r="B1012" s="3" t="s">
        <v>4608</v>
      </c>
      <c r="C1012" t="s">
        <v>4609</v>
      </c>
      <c r="D1012">
        <v>17</v>
      </c>
      <c r="E1012" t="s">
        <v>712</v>
      </c>
      <c r="F1012" s="3" t="s">
        <v>4614</v>
      </c>
      <c r="G1012" t="s">
        <v>4615</v>
      </c>
      <c r="H1012">
        <v>202</v>
      </c>
      <c r="I1012" t="s">
        <v>650</v>
      </c>
      <c r="J1012" t="s">
        <v>616</v>
      </c>
      <c r="K1012">
        <v>1</v>
      </c>
      <c r="L1012" t="s">
        <v>651</v>
      </c>
      <c r="M1012" s="3" t="s">
        <v>4400</v>
      </c>
      <c r="N1012" t="s">
        <v>4612</v>
      </c>
      <c r="O1012" t="s">
        <v>4613</v>
      </c>
      <c r="P1012">
        <v>0</v>
      </c>
      <c r="Q1012">
        <v>0</v>
      </c>
      <c r="R1012">
        <v>0</v>
      </c>
      <c r="S1012">
        <v>0</v>
      </c>
      <c r="T1012">
        <v>0</v>
      </c>
      <c r="U1012">
        <v>0</v>
      </c>
      <c r="V1012">
        <v>0</v>
      </c>
      <c r="W1012">
        <v>0</v>
      </c>
      <c r="X1012">
        <v>0</v>
      </c>
    </row>
    <row r="1013" spans="2:24" x14ac:dyDescent="0.3">
      <c r="B1013" s="3" t="s">
        <v>205</v>
      </c>
      <c r="C1013" t="s">
        <v>206</v>
      </c>
      <c r="D1013">
        <v>21</v>
      </c>
      <c r="E1013" t="s">
        <v>612</v>
      </c>
      <c r="F1013" s="3" t="s">
        <v>203</v>
      </c>
      <c r="G1013" t="s">
        <v>204</v>
      </c>
      <c r="H1013">
        <v>500</v>
      </c>
      <c r="I1013" t="s">
        <v>210</v>
      </c>
      <c r="J1013" t="s">
        <v>616</v>
      </c>
      <c r="K1013">
        <v>40</v>
      </c>
      <c r="L1013" t="s">
        <v>623</v>
      </c>
      <c r="M1013" s="3" t="s">
        <v>4400</v>
      </c>
      <c r="N1013" t="s">
        <v>4616</v>
      </c>
      <c r="O1013" t="s">
        <v>455</v>
      </c>
      <c r="P1013">
        <v>100</v>
      </c>
      <c r="Q1013">
        <v>0</v>
      </c>
      <c r="R1013">
        <v>0</v>
      </c>
      <c r="S1013">
        <v>3</v>
      </c>
      <c r="T1013">
        <v>0</v>
      </c>
      <c r="U1013">
        <v>0</v>
      </c>
      <c r="V1013">
        <v>0</v>
      </c>
      <c r="W1013">
        <v>0</v>
      </c>
      <c r="X1013">
        <v>0</v>
      </c>
    </row>
    <row r="1014" spans="2:24" x14ac:dyDescent="0.3">
      <c r="B1014" s="3" t="s">
        <v>4617</v>
      </c>
      <c r="C1014" t="s">
        <v>4618</v>
      </c>
      <c r="D1014">
        <v>21</v>
      </c>
      <c r="E1014" t="s">
        <v>612</v>
      </c>
      <c r="F1014" s="3" t="s">
        <v>4619</v>
      </c>
      <c r="G1014" t="s">
        <v>4620</v>
      </c>
      <c r="H1014">
        <v>500</v>
      </c>
      <c r="I1014" t="s">
        <v>210</v>
      </c>
      <c r="J1014" t="s">
        <v>616</v>
      </c>
      <c r="K1014">
        <v>41</v>
      </c>
      <c r="L1014" t="s">
        <v>660</v>
      </c>
      <c r="M1014" s="3" t="s">
        <v>4400</v>
      </c>
      <c r="N1014" t="s">
        <v>4621</v>
      </c>
      <c r="O1014" t="s">
        <v>4622</v>
      </c>
      <c r="P1014">
        <v>84</v>
      </c>
      <c r="Q1014">
        <v>0</v>
      </c>
      <c r="R1014">
        <v>0</v>
      </c>
      <c r="S1014">
        <v>0</v>
      </c>
      <c r="T1014">
        <v>0</v>
      </c>
      <c r="U1014">
        <v>0</v>
      </c>
      <c r="V1014">
        <v>0</v>
      </c>
      <c r="W1014">
        <v>0</v>
      </c>
      <c r="X1014">
        <v>0</v>
      </c>
    </row>
    <row r="1015" spans="2:24" x14ac:dyDescent="0.3">
      <c r="B1015" s="3" t="s">
        <v>4623</v>
      </c>
      <c r="C1015" t="s">
        <v>4624</v>
      </c>
      <c r="D1015">
        <v>21</v>
      </c>
      <c r="E1015" t="s">
        <v>612</v>
      </c>
      <c r="F1015" s="3" t="s">
        <v>4625</v>
      </c>
      <c r="G1015" t="s">
        <v>4626</v>
      </c>
      <c r="H1015">
        <v>500</v>
      </c>
      <c r="I1015" t="s">
        <v>210</v>
      </c>
      <c r="J1015" t="s">
        <v>616</v>
      </c>
      <c r="K1015">
        <v>45</v>
      </c>
      <c r="L1015" t="s">
        <v>685</v>
      </c>
      <c r="M1015" s="3" t="s">
        <v>4400</v>
      </c>
      <c r="N1015" t="s">
        <v>4627</v>
      </c>
      <c r="O1015" t="s">
        <v>4628</v>
      </c>
      <c r="P1015">
        <v>105</v>
      </c>
      <c r="Q1015">
        <v>0</v>
      </c>
      <c r="R1015">
        <v>0</v>
      </c>
      <c r="S1015">
        <v>2</v>
      </c>
      <c r="T1015">
        <v>0</v>
      </c>
      <c r="U1015">
        <v>0</v>
      </c>
      <c r="V1015">
        <v>0</v>
      </c>
      <c r="W1015">
        <v>0</v>
      </c>
      <c r="X1015">
        <v>0</v>
      </c>
    </row>
    <row r="1016" spans="2:24" x14ac:dyDescent="0.3">
      <c r="B1016" s="3" t="s">
        <v>4623</v>
      </c>
      <c r="C1016" t="s">
        <v>4624</v>
      </c>
      <c r="D1016">
        <v>21</v>
      </c>
      <c r="E1016" t="s">
        <v>612</v>
      </c>
      <c r="F1016" s="3" t="s">
        <v>4629</v>
      </c>
      <c r="G1016" t="s">
        <v>4630</v>
      </c>
      <c r="H1016">
        <v>354</v>
      </c>
      <c r="I1016" t="s">
        <v>615</v>
      </c>
      <c r="J1016" t="s">
        <v>616</v>
      </c>
      <c r="K1016">
        <v>54</v>
      </c>
      <c r="L1016" t="s">
        <v>617</v>
      </c>
      <c r="M1016" s="3" t="s">
        <v>4400</v>
      </c>
      <c r="N1016" t="s">
        <v>4627</v>
      </c>
      <c r="O1016" t="s">
        <v>4628</v>
      </c>
      <c r="P1016">
        <v>0</v>
      </c>
      <c r="Q1016">
        <v>0</v>
      </c>
      <c r="R1016">
        <v>0</v>
      </c>
      <c r="S1016">
        <v>0</v>
      </c>
      <c r="T1016">
        <v>0</v>
      </c>
      <c r="U1016">
        <v>0</v>
      </c>
      <c r="V1016">
        <v>32</v>
      </c>
      <c r="W1016">
        <v>0</v>
      </c>
      <c r="X1016">
        <v>0</v>
      </c>
    </row>
    <row r="1017" spans="2:24" x14ac:dyDescent="0.3">
      <c r="B1017" s="3" t="s">
        <v>4631</v>
      </c>
      <c r="C1017" t="s">
        <v>4632</v>
      </c>
      <c r="D1017">
        <v>95</v>
      </c>
      <c r="E1017" t="s">
        <v>626</v>
      </c>
      <c r="F1017" s="3" t="s">
        <v>4633</v>
      </c>
      <c r="G1017" t="s">
        <v>4634</v>
      </c>
      <c r="H1017">
        <v>500</v>
      </c>
      <c r="I1017" t="s">
        <v>210</v>
      </c>
      <c r="J1017" t="s">
        <v>616</v>
      </c>
      <c r="K1017">
        <v>47</v>
      </c>
      <c r="L1017" t="s">
        <v>630</v>
      </c>
      <c r="M1017" s="3" t="s">
        <v>4400</v>
      </c>
      <c r="N1017" t="s">
        <v>4635</v>
      </c>
      <c r="O1017" t="s">
        <v>4636</v>
      </c>
      <c r="P1017">
        <v>80</v>
      </c>
      <c r="Q1017">
        <v>0</v>
      </c>
      <c r="R1017">
        <v>0</v>
      </c>
      <c r="S1017">
        <v>0</v>
      </c>
      <c r="T1017">
        <v>0</v>
      </c>
      <c r="U1017">
        <v>0</v>
      </c>
      <c r="V1017">
        <v>0</v>
      </c>
      <c r="W1017">
        <v>0</v>
      </c>
      <c r="X1017">
        <v>0</v>
      </c>
    </row>
    <row r="1018" spans="2:24" x14ac:dyDescent="0.3">
      <c r="B1018" s="3" t="s">
        <v>4637</v>
      </c>
      <c r="C1018" t="s">
        <v>4638</v>
      </c>
      <c r="D1018">
        <v>21</v>
      </c>
      <c r="E1018" t="s">
        <v>612</v>
      </c>
      <c r="F1018" s="3" t="s">
        <v>4639</v>
      </c>
      <c r="G1018" t="s">
        <v>4640</v>
      </c>
      <c r="H1018">
        <v>500</v>
      </c>
      <c r="I1018" t="s">
        <v>210</v>
      </c>
      <c r="J1018" t="s">
        <v>616</v>
      </c>
      <c r="K1018">
        <v>41</v>
      </c>
      <c r="L1018" t="s">
        <v>660</v>
      </c>
      <c r="M1018" s="3" t="s">
        <v>4400</v>
      </c>
      <c r="N1018" t="s">
        <v>4641</v>
      </c>
      <c r="O1018" t="s">
        <v>4642</v>
      </c>
      <c r="P1018">
        <v>100</v>
      </c>
      <c r="Q1018">
        <v>0</v>
      </c>
      <c r="R1018">
        <v>0</v>
      </c>
      <c r="S1018">
        <v>0</v>
      </c>
      <c r="T1018">
        <v>0</v>
      </c>
      <c r="U1018">
        <v>0</v>
      </c>
      <c r="V1018">
        <v>0</v>
      </c>
      <c r="W1018">
        <v>0</v>
      </c>
      <c r="X1018">
        <v>0</v>
      </c>
    </row>
    <row r="1019" spans="2:24" x14ac:dyDescent="0.3">
      <c r="B1019" s="3" t="s">
        <v>4643</v>
      </c>
      <c r="C1019" t="s">
        <v>4644</v>
      </c>
      <c r="D1019">
        <v>8</v>
      </c>
      <c r="E1019" t="s">
        <v>1549</v>
      </c>
      <c r="F1019" s="3" t="s">
        <v>4645</v>
      </c>
      <c r="G1019" t="s">
        <v>4646</v>
      </c>
      <c r="H1019">
        <v>500</v>
      </c>
      <c r="I1019" t="s">
        <v>210</v>
      </c>
      <c r="J1019" t="s">
        <v>616</v>
      </c>
      <c r="K1019">
        <v>45</v>
      </c>
      <c r="L1019" t="s">
        <v>685</v>
      </c>
      <c r="M1019" s="3" t="s">
        <v>4400</v>
      </c>
      <c r="N1019" t="s">
        <v>4647</v>
      </c>
      <c r="O1019" t="s">
        <v>4648</v>
      </c>
      <c r="P1019">
        <v>79</v>
      </c>
      <c r="Q1019">
        <v>0</v>
      </c>
      <c r="R1019">
        <v>0</v>
      </c>
      <c r="S1019">
        <v>3</v>
      </c>
      <c r="T1019">
        <v>0</v>
      </c>
      <c r="U1019">
        <v>0</v>
      </c>
      <c r="V1019">
        <v>0</v>
      </c>
      <c r="W1019">
        <v>0</v>
      </c>
      <c r="X1019">
        <v>0</v>
      </c>
    </row>
    <row r="1020" spans="2:24" x14ac:dyDescent="0.3">
      <c r="B1020" s="3" t="s">
        <v>4649</v>
      </c>
      <c r="C1020" t="s">
        <v>4650</v>
      </c>
      <c r="D1020">
        <v>60</v>
      </c>
      <c r="E1020" t="s">
        <v>641</v>
      </c>
      <c r="F1020" s="3" t="s">
        <v>4651</v>
      </c>
      <c r="G1020" t="s">
        <v>4652</v>
      </c>
      <c r="H1020">
        <v>500</v>
      </c>
      <c r="I1020" t="s">
        <v>210</v>
      </c>
      <c r="J1020" t="s">
        <v>616</v>
      </c>
      <c r="K1020">
        <v>47</v>
      </c>
      <c r="L1020" t="s">
        <v>630</v>
      </c>
      <c r="M1020" s="3" t="s">
        <v>4400</v>
      </c>
      <c r="N1020" t="s">
        <v>4653</v>
      </c>
      <c r="O1020" t="s">
        <v>4654</v>
      </c>
      <c r="P1020">
        <v>78</v>
      </c>
      <c r="Q1020">
        <v>0</v>
      </c>
      <c r="R1020">
        <v>0</v>
      </c>
      <c r="S1020">
        <v>2</v>
      </c>
      <c r="T1020">
        <v>0</v>
      </c>
      <c r="U1020">
        <v>0</v>
      </c>
      <c r="V1020">
        <v>0</v>
      </c>
      <c r="W1020">
        <v>0</v>
      </c>
      <c r="X1020">
        <v>0</v>
      </c>
    </row>
    <row r="1021" spans="2:24" x14ac:dyDescent="0.3">
      <c r="B1021" s="3" t="s">
        <v>4655</v>
      </c>
      <c r="C1021" t="s">
        <v>4656</v>
      </c>
      <c r="D1021">
        <v>17</v>
      </c>
      <c r="E1021" t="s">
        <v>712</v>
      </c>
      <c r="F1021" s="3" t="s">
        <v>4657</v>
      </c>
      <c r="G1021" t="s">
        <v>4658</v>
      </c>
      <c r="H1021">
        <v>500</v>
      </c>
      <c r="I1021" t="s">
        <v>210</v>
      </c>
      <c r="J1021" t="s">
        <v>616</v>
      </c>
      <c r="K1021">
        <v>45</v>
      </c>
      <c r="L1021" t="s">
        <v>685</v>
      </c>
      <c r="M1021" s="3" t="s">
        <v>4400</v>
      </c>
      <c r="N1021" t="s">
        <v>4659</v>
      </c>
      <c r="O1021" t="s">
        <v>4660</v>
      </c>
      <c r="P1021">
        <v>39</v>
      </c>
      <c r="Q1021">
        <v>0</v>
      </c>
      <c r="R1021">
        <v>0</v>
      </c>
      <c r="S1021">
        <v>0</v>
      </c>
      <c r="T1021">
        <v>0</v>
      </c>
      <c r="U1021">
        <v>0</v>
      </c>
      <c r="V1021">
        <v>0</v>
      </c>
      <c r="W1021">
        <v>0</v>
      </c>
      <c r="X1021">
        <v>0</v>
      </c>
    </row>
    <row r="1022" spans="2:24" x14ac:dyDescent="0.3">
      <c r="B1022" s="3" t="s">
        <v>186</v>
      </c>
      <c r="C1022" t="s">
        <v>187</v>
      </c>
      <c r="D1022">
        <v>60</v>
      </c>
      <c r="E1022" t="s">
        <v>641</v>
      </c>
      <c r="F1022" s="3" t="s">
        <v>184</v>
      </c>
      <c r="G1022" t="s">
        <v>185</v>
      </c>
      <c r="H1022">
        <v>500</v>
      </c>
      <c r="I1022" t="s">
        <v>210</v>
      </c>
      <c r="J1022" t="s">
        <v>616</v>
      </c>
      <c r="K1022">
        <v>45</v>
      </c>
      <c r="L1022" t="s">
        <v>685</v>
      </c>
      <c r="M1022" s="3" t="s">
        <v>4400</v>
      </c>
      <c r="N1022" t="s">
        <v>4661</v>
      </c>
      <c r="O1022" t="s">
        <v>450</v>
      </c>
      <c r="P1022">
        <v>70</v>
      </c>
      <c r="Q1022">
        <v>0</v>
      </c>
      <c r="R1022">
        <v>12</v>
      </c>
      <c r="S1022">
        <v>3</v>
      </c>
      <c r="T1022">
        <v>0</v>
      </c>
      <c r="U1022">
        <v>0</v>
      </c>
      <c r="V1022">
        <v>0</v>
      </c>
      <c r="W1022">
        <v>0</v>
      </c>
      <c r="X1022">
        <v>0</v>
      </c>
    </row>
    <row r="1023" spans="2:24" x14ac:dyDescent="0.3">
      <c r="B1023" s="3" t="s">
        <v>4662</v>
      </c>
      <c r="C1023" t="s">
        <v>4663</v>
      </c>
      <c r="D1023">
        <v>26</v>
      </c>
      <c r="E1023" t="s">
        <v>1332</v>
      </c>
      <c r="F1023" s="3" t="s">
        <v>4664</v>
      </c>
      <c r="G1023" t="s">
        <v>4665</v>
      </c>
      <c r="H1023">
        <v>209</v>
      </c>
      <c r="I1023" t="s">
        <v>726</v>
      </c>
      <c r="J1023" t="s">
        <v>616</v>
      </c>
      <c r="K1023">
        <v>99</v>
      </c>
      <c r="L1023" t="s">
        <v>727</v>
      </c>
      <c r="M1023" s="3" t="s">
        <v>4400</v>
      </c>
      <c r="N1023" t="s">
        <v>4661</v>
      </c>
      <c r="O1023" t="s">
        <v>450</v>
      </c>
      <c r="P1023">
        <v>0</v>
      </c>
      <c r="Q1023">
        <v>0</v>
      </c>
      <c r="R1023">
        <v>0</v>
      </c>
      <c r="S1023">
        <v>0</v>
      </c>
      <c r="T1023">
        <v>0</v>
      </c>
      <c r="U1023">
        <v>0</v>
      </c>
      <c r="V1023">
        <v>0</v>
      </c>
      <c r="W1023">
        <v>0</v>
      </c>
      <c r="X1023">
        <v>0</v>
      </c>
    </row>
    <row r="1024" spans="2:24" x14ac:dyDescent="0.3">
      <c r="B1024" s="3" t="s">
        <v>4662</v>
      </c>
      <c r="C1024" t="s">
        <v>4663</v>
      </c>
      <c r="D1024">
        <v>26</v>
      </c>
      <c r="E1024" t="s">
        <v>1332</v>
      </c>
      <c r="F1024" s="3" t="s">
        <v>4666</v>
      </c>
      <c r="G1024" t="s">
        <v>4667</v>
      </c>
      <c r="H1024">
        <v>354</v>
      </c>
      <c r="I1024" t="s">
        <v>615</v>
      </c>
      <c r="J1024" t="s">
        <v>616</v>
      </c>
      <c r="K1024">
        <v>54</v>
      </c>
      <c r="L1024" t="s">
        <v>617</v>
      </c>
      <c r="M1024" s="3" t="s">
        <v>4400</v>
      </c>
      <c r="N1024" t="s">
        <v>4661</v>
      </c>
      <c r="O1024" t="s">
        <v>450</v>
      </c>
      <c r="P1024">
        <v>0</v>
      </c>
      <c r="Q1024">
        <v>0</v>
      </c>
      <c r="R1024">
        <v>0</v>
      </c>
      <c r="S1024">
        <v>0</v>
      </c>
      <c r="T1024">
        <v>0</v>
      </c>
      <c r="U1024">
        <v>0</v>
      </c>
      <c r="V1024">
        <v>51</v>
      </c>
      <c r="W1024">
        <v>0</v>
      </c>
      <c r="X1024">
        <v>0</v>
      </c>
    </row>
    <row r="1025" spans="2:24" x14ac:dyDescent="0.3">
      <c r="B1025" s="3" t="s">
        <v>4668</v>
      </c>
      <c r="C1025" t="s">
        <v>4669</v>
      </c>
      <c r="D1025">
        <v>13</v>
      </c>
      <c r="E1025" t="s">
        <v>699</v>
      </c>
      <c r="F1025" s="3" t="s">
        <v>4670</v>
      </c>
      <c r="G1025" t="s">
        <v>4671</v>
      </c>
      <c r="H1025">
        <v>500</v>
      </c>
      <c r="I1025" t="s">
        <v>210</v>
      </c>
      <c r="J1025" t="s">
        <v>629</v>
      </c>
      <c r="K1025">
        <v>45</v>
      </c>
      <c r="L1025" t="s">
        <v>685</v>
      </c>
      <c r="M1025" s="3" t="s">
        <v>4400</v>
      </c>
      <c r="N1025" t="s">
        <v>4661</v>
      </c>
      <c r="O1025" t="s">
        <v>450</v>
      </c>
      <c r="P1025">
        <v>114</v>
      </c>
      <c r="Q1025">
        <v>0</v>
      </c>
      <c r="R1025">
        <v>0</v>
      </c>
      <c r="S1025">
        <v>0</v>
      </c>
      <c r="T1025">
        <v>0</v>
      </c>
      <c r="U1025">
        <v>0</v>
      </c>
      <c r="V1025">
        <v>0</v>
      </c>
      <c r="W1025">
        <v>0</v>
      </c>
      <c r="X1025">
        <v>0</v>
      </c>
    </row>
    <row r="1026" spans="2:24" x14ac:dyDescent="0.3">
      <c r="B1026" s="3" t="s">
        <v>4672</v>
      </c>
      <c r="C1026" t="s">
        <v>4673</v>
      </c>
      <c r="D1026">
        <v>17</v>
      </c>
      <c r="E1026" t="s">
        <v>712</v>
      </c>
      <c r="F1026" s="3" t="s">
        <v>4674</v>
      </c>
      <c r="G1026" t="s">
        <v>4675</v>
      </c>
      <c r="H1026">
        <v>202</v>
      </c>
      <c r="I1026" t="s">
        <v>650</v>
      </c>
      <c r="J1026" t="s">
        <v>616</v>
      </c>
      <c r="K1026">
        <v>1</v>
      </c>
      <c r="L1026" t="s">
        <v>651</v>
      </c>
      <c r="M1026" s="3" t="s">
        <v>4400</v>
      </c>
      <c r="N1026" t="s">
        <v>4661</v>
      </c>
      <c r="O1026" t="s">
        <v>450</v>
      </c>
      <c r="P1026">
        <v>0</v>
      </c>
      <c r="Q1026">
        <v>0</v>
      </c>
      <c r="R1026">
        <v>0</v>
      </c>
      <c r="S1026">
        <v>0</v>
      </c>
      <c r="T1026">
        <v>0</v>
      </c>
      <c r="U1026">
        <v>0</v>
      </c>
      <c r="V1026">
        <v>0</v>
      </c>
      <c r="W1026">
        <v>0</v>
      </c>
      <c r="X1026">
        <v>0</v>
      </c>
    </row>
    <row r="1027" spans="2:24" x14ac:dyDescent="0.3">
      <c r="B1027" s="3" t="s">
        <v>4676</v>
      </c>
      <c r="C1027" t="s">
        <v>4677</v>
      </c>
      <c r="D1027">
        <v>40</v>
      </c>
      <c r="E1027" t="s">
        <v>4678</v>
      </c>
      <c r="F1027" s="3" t="s">
        <v>4679</v>
      </c>
      <c r="G1027" t="s">
        <v>4680</v>
      </c>
      <c r="H1027">
        <v>500</v>
      </c>
      <c r="I1027" t="s">
        <v>210</v>
      </c>
      <c r="J1027" t="s">
        <v>616</v>
      </c>
      <c r="K1027">
        <v>44</v>
      </c>
      <c r="L1027" t="s">
        <v>990</v>
      </c>
      <c r="M1027" s="3" t="s">
        <v>4400</v>
      </c>
      <c r="N1027" t="s">
        <v>4681</v>
      </c>
      <c r="O1027" t="s">
        <v>4682</v>
      </c>
      <c r="P1027">
        <v>51</v>
      </c>
      <c r="Q1027">
        <v>0</v>
      </c>
      <c r="R1027">
        <v>0</v>
      </c>
      <c r="S1027">
        <v>0</v>
      </c>
      <c r="T1027">
        <v>0</v>
      </c>
      <c r="U1027">
        <v>0</v>
      </c>
      <c r="V1027">
        <v>0</v>
      </c>
      <c r="W1027">
        <v>0</v>
      </c>
      <c r="X1027">
        <v>0</v>
      </c>
    </row>
    <row r="1028" spans="2:24" x14ac:dyDescent="0.3">
      <c r="B1028" s="3" t="s">
        <v>4683</v>
      </c>
      <c r="C1028" t="s">
        <v>4684</v>
      </c>
      <c r="D1028">
        <v>21</v>
      </c>
      <c r="E1028" t="s">
        <v>612</v>
      </c>
      <c r="F1028" s="3" t="s">
        <v>4685</v>
      </c>
      <c r="G1028" t="s">
        <v>4686</v>
      </c>
      <c r="H1028">
        <v>500</v>
      </c>
      <c r="I1028" t="s">
        <v>210</v>
      </c>
      <c r="J1028" t="s">
        <v>616</v>
      </c>
      <c r="K1028">
        <v>45</v>
      </c>
      <c r="L1028" t="s">
        <v>685</v>
      </c>
      <c r="M1028" s="3" t="s">
        <v>4400</v>
      </c>
      <c r="N1028" t="s">
        <v>4687</v>
      </c>
      <c r="O1028" t="s">
        <v>4688</v>
      </c>
      <c r="P1028">
        <v>46</v>
      </c>
      <c r="Q1028">
        <v>0</v>
      </c>
      <c r="R1028">
        <v>0</v>
      </c>
      <c r="S1028">
        <v>0</v>
      </c>
      <c r="T1028">
        <v>0</v>
      </c>
      <c r="U1028">
        <v>0</v>
      </c>
      <c r="V1028">
        <v>0</v>
      </c>
      <c r="W1028">
        <v>0</v>
      </c>
      <c r="X1028">
        <v>0</v>
      </c>
    </row>
    <row r="1029" spans="2:24" x14ac:dyDescent="0.3">
      <c r="B1029" s="3" t="s">
        <v>4689</v>
      </c>
      <c r="C1029" t="s">
        <v>4690</v>
      </c>
      <c r="D1029">
        <v>17</v>
      </c>
      <c r="E1029" t="s">
        <v>712</v>
      </c>
      <c r="F1029" s="3" t="s">
        <v>4691</v>
      </c>
      <c r="G1029" t="s">
        <v>4692</v>
      </c>
      <c r="H1029">
        <v>500</v>
      </c>
      <c r="I1029" t="s">
        <v>210</v>
      </c>
      <c r="J1029" t="s">
        <v>616</v>
      </c>
      <c r="K1029">
        <v>47</v>
      </c>
      <c r="L1029" t="s">
        <v>630</v>
      </c>
      <c r="M1029" s="3" t="s">
        <v>4400</v>
      </c>
      <c r="N1029" t="s">
        <v>4693</v>
      </c>
      <c r="O1029" t="s">
        <v>4694</v>
      </c>
      <c r="P1029">
        <v>77</v>
      </c>
      <c r="Q1029">
        <v>0</v>
      </c>
      <c r="R1029">
        <v>0</v>
      </c>
      <c r="S1029">
        <v>3</v>
      </c>
      <c r="T1029">
        <v>0</v>
      </c>
      <c r="U1029">
        <v>0</v>
      </c>
      <c r="V1029">
        <v>0</v>
      </c>
      <c r="W1029">
        <v>0</v>
      </c>
      <c r="X1029">
        <v>0</v>
      </c>
    </row>
    <row r="1030" spans="2:24" x14ac:dyDescent="0.3">
      <c r="B1030" s="3" t="s">
        <v>4689</v>
      </c>
      <c r="C1030" t="s">
        <v>4690</v>
      </c>
      <c r="D1030">
        <v>17</v>
      </c>
      <c r="E1030" t="s">
        <v>712</v>
      </c>
      <c r="F1030" s="3" t="s">
        <v>4695</v>
      </c>
      <c r="G1030" t="s">
        <v>4696</v>
      </c>
      <c r="H1030">
        <v>202</v>
      </c>
      <c r="I1030" t="s">
        <v>650</v>
      </c>
      <c r="J1030" t="s">
        <v>616</v>
      </c>
      <c r="K1030">
        <v>1</v>
      </c>
      <c r="L1030" t="s">
        <v>651</v>
      </c>
      <c r="M1030" s="3" t="s">
        <v>4400</v>
      </c>
      <c r="N1030" t="s">
        <v>4693</v>
      </c>
      <c r="O1030" t="s">
        <v>4694</v>
      </c>
      <c r="P1030">
        <v>0</v>
      </c>
      <c r="Q1030">
        <v>0</v>
      </c>
      <c r="R1030">
        <v>0</v>
      </c>
      <c r="S1030">
        <v>0</v>
      </c>
      <c r="T1030">
        <v>0</v>
      </c>
      <c r="U1030">
        <v>0</v>
      </c>
      <c r="V1030">
        <v>0</v>
      </c>
      <c r="W1030">
        <v>0</v>
      </c>
      <c r="X1030">
        <v>0</v>
      </c>
    </row>
    <row r="1031" spans="2:24" x14ac:dyDescent="0.3">
      <c r="B1031" s="3" t="s">
        <v>4697</v>
      </c>
      <c r="C1031" t="s">
        <v>4698</v>
      </c>
      <c r="D1031">
        <v>21</v>
      </c>
      <c r="E1031" t="s">
        <v>612</v>
      </c>
      <c r="F1031" s="3" t="s">
        <v>4699</v>
      </c>
      <c r="G1031" t="s">
        <v>4700</v>
      </c>
      <c r="H1031">
        <v>500</v>
      </c>
      <c r="I1031" t="s">
        <v>210</v>
      </c>
      <c r="J1031" t="s">
        <v>616</v>
      </c>
      <c r="K1031">
        <v>40</v>
      </c>
      <c r="L1031" t="s">
        <v>623</v>
      </c>
      <c r="M1031" s="3" t="s">
        <v>4400</v>
      </c>
      <c r="N1031" t="s">
        <v>4701</v>
      </c>
      <c r="O1031" t="s">
        <v>4702</v>
      </c>
      <c r="P1031">
        <v>297</v>
      </c>
      <c r="Q1031">
        <v>0</v>
      </c>
      <c r="R1031">
        <v>0</v>
      </c>
      <c r="S1031">
        <v>3</v>
      </c>
      <c r="T1031">
        <v>0</v>
      </c>
      <c r="U1031">
        <v>0</v>
      </c>
      <c r="V1031">
        <v>0</v>
      </c>
      <c r="W1031">
        <v>0</v>
      </c>
      <c r="X1031">
        <v>0</v>
      </c>
    </row>
    <row r="1032" spans="2:24" x14ac:dyDescent="0.3">
      <c r="B1032" s="3" t="s">
        <v>4703</v>
      </c>
      <c r="C1032" t="s">
        <v>4704</v>
      </c>
      <c r="D1032">
        <v>61</v>
      </c>
      <c r="E1032" t="s">
        <v>688</v>
      </c>
      <c r="F1032" s="3" t="s">
        <v>4705</v>
      </c>
      <c r="G1032" t="s">
        <v>4706</v>
      </c>
      <c r="H1032">
        <v>500</v>
      </c>
      <c r="I1032" t="s">
        <v>210</v>
      </c>
      <c r="J1032" t="s">
        <v>616</v>
      </c>
      <c r="K1032">
        <v>45</v>
      </c>
      <c r="L1032" t="s">
        <v>685</v>
      </c>
      <c r="M1032" s="3" t="s">
        <v>4400</v>
      </c>
      <c r="N1032" t="s">
        <v>4701</v>
      </c>
      <c r="O1032" t="s">
        <v>4702</v>
      </c>
      <c r="P1032">
        <v>86</v>
      </c>
      <c r="Q1032">
        <v>0</v>
      </c>
      <c r="R1032">
        <v>0</v>
      </c>
      <c r="S1032">
        <v>2</v>
      </c>
      <c r="T1032">
        <v>0</v>
      </c>
      <c r="U1032">
        <v>0</v>
      </c>
      <c r="V1032">
        <v>0</v>
      </c>
      <c r="W1032">
        <v>0</v>
      </c>
      <c r="X1032">
        <v>0</v>
      </c>
    </row>
    <row r="1033" spans="2:24" x14ac:dyDescent="0.3">
      <c r="B1033" s="3" t="s">
        <v>4707</v>
      </c>
      <c r="C1033" t="s">
        <v>4708</v>
      </c>
      <c r="D1033">
        <v>26</v>
      </c>
      <c r="E1033" t="s">
        <v>1332</v>
      </c>
      <c r="F1033" s="3" t="s">
        <v>4709</v>
      </c>
      <c r="G1033" t="s">
        <v>4710</v>
      </c>
      <c r="H1033">
        <v>354</v>
      </c>
      <c r="I1033" t="s">
        <v>615</v>
      </c>
      <c r="J1033" t="s">
        <v>616</v>
      </c>
      <c r="K1033">
        <v>54</v>
      </c>
      <c r="L1033" t="s">
        <v>617</v>
      </c>
      <c r="M1033" s="3" t="s">
        <v>4400</v>
      </c>
      <c r="N1033" t="s">
        <v>4701</v>
      </c>
      <c r="O1033" t="s">
        <v>4702</v>
      </c>
      <c r="P1033">
        <v>0</v>
      </c>
      <c r="Q1033">
        <v>0</v>
      </c>
      <c r="R1033">
        <v>0</v>
      </c>
      <c r="S1033">
        <v>0</v>
      </c>
      <c r="T1033">
        <v>0</v>
      </c>
      <c r="U1033">
        <v>0</v>
      </c>
      <c r="V1033">
        <v>60</v>
      </c>
      <c r="W1033">
        <v>0</v>
      </c>
      <c r="X1033">
        <v>0</v>
      </c>
    </row>
    <row r="1034" spans="2:24" x14ac:dyDescent="0.3">
      <c r="B1034" s="3" t="s">
        <v>4711</v>
      </c>
      <c r="C1034" t="s">
        <v>4712</v>
      </c>
      <c r="D1034">
        <v>26</v>
      </c>
      <c r="E1034" t="s">
        <v>1332</v>
      </c>
      <c r="F1034" s="3" t="s">
        <v>4713</v>
      </c>
      <c r="G1034" t="s">
        <v>4714</v>
      </c>
      <c r="H1034">
        <v>209</v>
      </c>
      <c r="I1034" t="s">
        <v>726</v>
      </c>
      <c r="J1034" t="s">
        <v>616</v>
      </c>
      <c r="K1034">
        <v>99</v>
      </c>
      <c r="L1034" t="s">
        <v>727</v>
      </c>
      <c r="M1034" s="3" t="s">
        <v>4400</v>
      </c>
      <c r="N1034" t="s">
        <v>4701</v>
      </c>
      <c r="O1034" t="s">
        <v>4702</v>
      </c>
      <c r="P1034">
        <v>0</v>
      </c>
      <c r="Q1034">
        <v>0</v>
      </c>
      <c r="R1034">
        <v>0</v>
      </c>
      <c r="S1034">
        <v>0</v>
      </c>
      <c r="T1034">
        <v>0</v>
      </c>
      <c r="U1034">
        <v>0</v>
      </c>
      <c r="V1034">
        <v>0</v>
      </c>
      <c r="W1034">
        <v>0</v>
      </c>
      <c r="X1034">
        <v>0</v>
      </c>
    </row>
    <row r="1035" spans="2:24" x14ac:dyDescent="0.3">
      <c r="B1035" s="3" t="s">
        <v>4715</v>
      </c>
      <c r="C1035" t="s">
        <v>4716</v>
      </c>
      <c r="D1035">
        <v>60</v>
      </c>
      <c r="E1035" t="s">
        <v>641</v>
      </c>
      <c r="F1035" s="3" t="s">
        <v>4717</v>
      </c>
      <c r="G1035" t="s">
        <v>4718</v>
      </c>
      <c r="H1035">
        <v>500</v>
      </c>
      <c r="I1035" t="s">
        <v>210</v>
      </c>
      <c r="J1035" t="s">
        <v>616</v>
      </c>
      <c r="K1035">
        <v>45</v>
      </c>
      <c r="L1035" t="s">
        <v>685</v>
      </c>
      <c r="M1035" s="3" t="s">
        <v>4400</v>
      </c>
      <c r="N1035" t="s">
        <v>4719</v>
      </c>
      <c r="O1035" t="s">
        <v>4720</v>
      </c>
      <c r="P1035">
        <v>68</v>
      </c>
      <c r="Q1035">
        <v>0</v>
      </c>
      <c r="R1035">
        <v>0</v>
      </c>
      <c r="S1035">
        <v>0</v>
      </c>
      <c r="T1035">
        <v>0</v>
      </c>
      <c r="U1035">
        <v>0</v>
      </c>
      <c r="V1035">
        <v>0</v>
      </c>
      <c r="W1035">
        <v>0</v>
      </c>
      <c r="X1035">
        <v>0</v>
      </c>
    </row>
    <row r="1036" spans="2:24" x14ac:dyDescent="0.3">
      <c r="B1036" s="3" t="s">
        <v>4412</v>
      </c>
      <c r="C1036" t="s">
        <v>4413</v>
      </c>
      <c r="D1036">
        <v>8</v>
      </c>
      <c r="E1036" t="s">
        <v>1549</v>
      </c>
      <c r="F1036" s="3" t="s">
        <v>4721</v>
      </c>
      <c r="G1036" t="s">
        <v>4722</v>
      </c>
      <c r="H1036">
        <v>500</v>
      </c>
      <c r="I1036" t="s">
        <v>210</v>
      </c>
      <c r="J1036" t="s">
        <v>616</v>
      </c>
      <c r="K1036">
        <v>45</v>
      </c>
      <c r="L1036" t="s">
        <v>685</v>
      </c>
      <c r="M1036" s="3" t="s">
        <v>4400</v>
      </c>
      <c r="N1036" t="s">
        <v>4723</v>
      </c>
      <c r="O1036" t="s">
        <v>4724</v>
      </c>
      <c r="P1036">
        <v>41</v>
      </c>
      <c r="Q1036">
        <v>0</v>
      </c>
      <c r="R1036">
        <v>0</v>
      </c>
      <c r="S1036">
        <v>0</v>
      </c>
      <c r="T1036">
        <v>0</v>
      </c>
      <c r="U1036">
        <v>0</v>
      </c>
      <c r="V1036">
        <v>0</v>
      </c>
      <c r="W1036">
        <v>0</v>
      </c>
      <c r="X1036">
        <v>0</v>
      </c>
    </row>
    <row r="1037" spans="2:24" x14ac:dyDescent="0.3">
      <c r="B1037" s="3" t="s">
        <v>4725</v>
      </c>
      <c r="C1037" t="s">
        <v>4726</v>
      </c>
      <c r="D1037">
        <v>21</v>
      </c>
      <c r="E1037" t="s">
        <v>612</v>
      </c>
      <c r="F1037" s="3" t="s">
        <v>4727</v>
      </c>
      <c r="G1037" t="s">
        <v>4726</v>
      </c>
      <c r="H1037">
        <v>500</v>
      </c>
      <c r="I1037" t="s">
        <v>210</v>
      </c>
      <c r="J1037" t="s">
        <v>616</v>
      </c>
      <c r="K1037">
        <v>45</v>
      </c>
      <c r="L1037" t="s">
        <v>685</v>
      </c>
      <c r="M1037" s="3" t="s">
        <v>4400</v>
      </c>
      <c r="N1037" t="s">
        <v>4728</v>
      </c>
      <c r="O1037" t="s">
        <v>4729</v>
      </c>
      <c r="P1037">
        <v>138</v>
      </c>
      <c r="Q1037">
        <v>0</v>
      </c>
      <c r="R1037">
        <v>2</v>
      </c>
      <c r="S1037">
        <v>2</v>
      </c>
      <c r="T1037">
        <v>0</v>
      </c>
      <c r="U1037">
        <v>0</v>
      </c>
      <c r="V1037">
        <v>0</v>
      </c>
      <c r="W1037">
        <v>0</v>
      </c>
      <c r="X1037">
        <v>0</v>
      </c>
    </row>
    <row r="1038" spans="2:24" x14ac:dyDescent="0.3">
      <c r="B1038" s="3" t="s">
        <v>4730</v>
      </c>
      <c r="C1038" t="s">
        <v>4731</v>
      </c>
      <c r="D1038">
        <v>17</v>
      </c>
      <c r="E1038" t="s">
        <v>712</v>
      </c>
      <c r="F1038" s="3" t="s">
        <v>4732</v>
      </c>
      <c r="G1038" t="s">
        <v>4733</v>
      </c>
      <c r="H1038">
        <v>500</v>
      </c>
      <c r="I1038" t="s">
        <v>210</v>
      </c>
      <c r="J1038" t="s">
        <v>616</v>
      </c>
      <c r="K1038">
        <v>45</v>
      </c>
      <c r="L1038" t="s">
        <v>685</v>
      </c>
      <c r="M1038" s="3" t="s">
        <v>4400</v>
      </c>
      <c r="N1038" t="s">
        <v>4734</v>
      </c>
      <c r="O1038" t="s">
        <v>4735</v>
      </c>
      <c r="P1038">
        <v>26</v>
      </c>
      <c r="Q1038">
        <v>0</v>
      </c>
      <c r="R1038">
        <v>0</v>
      </c>
      <c r="S1038">
        <v>2</v>
      </c>
      <c r="T1038">
        <v>0</v>
      </c>
      <c r="U1038">
        <v>0</v>
      </c>
      <c r="V1038">
        <v>0</v>
      </c>
      <c r="W1038">
        <v>0</v>
      </c>
      <c r="X1038">
        <v>0</v>
      </c>
    </row>
    <row r="1039" spans="2:24" x14ac:dyDescent="0.3">
      <c r="B1039" s="3" t="s">
        <v>4736</v>
      </c>
      <c r="C1039" t="s">
        <v>4737</v>
      </c>
      <c r="D1039">
        <v>8</v>
      </c>
      <c r="E1039" t="s">
        <v>1549</v>
      </c>
      <c r="F1039" s="3" t="s">
        <v>4738</v>
      </c>
      <c r="G1039" t="s">
        <v>4739</v>
      </c>
      <c r="H1039">
        <v>500</v>
      </c>
      <c r="I1039" t="s">
        <v>210</v>
      </c>
      <c r="J1039" t="s">
        <v>616</v>
      </c>
      <c r="K1039">
        <v>45</v>
      </c>
      <c r="L1039" t="s">
        <v>685</v>
      </c>
      <c r="M1039" s="3" t="s">
        <v>4400</v>
      </c>
      <c r="N1039" t="s">
        <v>4740</v>
      </c>
      <c r="O1039" t="s">
        <v>4741</v>
      </c>
      <c r="P1039">
        <v>21</v>
      </c>
      <c r="Q1039">
        <v>0</v>
      </c>
      <c r="R1039">
        <v>0</v>
      </c>
      <c r="S1039">
        <v>1</v>
      </c>
      <c r="T1039">
        <v>0</v>
      </c>
      <c r="U1039">
        <v>0</v>
      </c>
      <c r="V1039">
        <v>0</v>
      </c>
      <c r="W1039">
        <v>0</v>
      </c>
      <c r="X1039">
        <v>0</v>
      </c>
    </row>
    <row r="1040" spans="2:24" x14ac:dyDescent="0.3">
      <c r="B1040" s="3" t="s">
        <v>4532</v>
      </c>
      <c r="C1040" t="s">
        <v>4533</v>
      </c>
      <c r="D1040">
        <v>8</v>
      </c>
      <c r="E1040" t="s">
        <v>1549</v>
      </c>
      <c r="F1040" s="3" t="s">
        <v>4742</v>
      </c>
      <c r="G1040" t="s">
        <v>4743</v>
      </c>
      <c r="H1040">
        <v>500</v>
      </c>
      <c r="I1040" t="s">
        <v>210</v>
      </c>
      <c r="J1040" t="s">
        <v>616</v>
      </c>
      <c r="K1040">
        <v>45</v>
      </c>
      <c r="L1040" t="s">
        <v>685</v>
      </c>
      <c r="M1040" s="3" t="s">
        <v>4400</v>
      </c>
      <c r="N1040" t="s">
        <v>4744</v>
      </c>
      <c r="O1040" t="s">
        <v>4745</v>
      </c>
      <c r="P1040">
        <v>52</v>
      </c>
      <c r="Q1040">
        <v>0</v>
      </c>
      <c r="R1040">
        <v>0</v>
      </c>
      <c r="S1040">
        <v>2</v>
      </c>
      <c r="T1040">
        <v>0</v>
      </c>
      <c r="U1040">
        <v>0</v>
      </c>
      <c r="V1040">
        <v>0</v>
      </c>
      <c r="W1040">
        <v>0</v>
      </c>
      <c r="X1040">
        <v>0</v>
      </c>
    </row>
    <row r="1041" spans="2:24" x14ac:dyDescent="0.3">
      <c r="B1041" s="3" t="s">
        <v>4746</v>
      </c>
      <c r="C1041" t="s">
        <v>4747</v>
      </c>
      <c r="D1041">
        <v>21</v>
      </c>
      <c r="E1041" t="s">
        <v>612</v>
      </c>
      <c r="F1041" s="3" t="s">
        <v>4748</v>
      </c>
      <c r="G1041" t="s">
        <v>4747</v>
      </c>
      <c r="H1041">
        <v>500</v>
      </c>
      <c r="I1041" t="s">
        <v>210</v>
      </c>
      <c r="J1041" t="s">
        <v>616</v>
      </c>
      <c r="K1041">
        <v>41</v>
      </c>
      <c r="L1041" t="s">
        <v>660</v>
      </c>
      <c r="M1041" s="3" t="s">
        <v>4400</v>
      </c>
      <c r="N1041" t="s">
        <v>4749</v>
      </c>
      <c r="O1041" t="s">
        <v>4750</v>
      </c>
      <c r="P1041">
        <v>86</v>
      </c>
      <c r="Q1041">
        <v>0</v>
      </c>
      <c r="R1041">
        <v>0</v>
      </c>
      <c r="S1041">
        <v>0</v>
      </c>
      <c r="T1041">
        <v>0</v>
      </c>
      <c r="U1041">
        <v>0</v>
      </c>
      <c r="V1041">
        <v>0</v>
      </c>
      <c r="W1041">
        <v>0</v>
      </c>
      <c r="X1041">
        <v>0</v>
      </c>
    </row>
    <row r="1042" spans="2:24" x14ac:dyDescent="0.3">
      <c r="B1042" s="3" t="s">
        <v>4751</v>
      </c>
      <c r="C1042" t="s">
        <v>4752</v>
      </c>
      <c r="D1042">
        <v>11</v>
      </c>
      <c r="E1042" t="s">
        <v>864</v>
      </c>
      <c r="F1042" s="3" t="s">
        <v>4753</v>
      </c>
      <c r="G1042" t="s">
        <v>4754</v>
      </c>
      <c r="H1042">
        <v>500</v>
      </c>
      <c r="I1042" t="s">
        <v>210</v>
      </c>
      <c r="J1042" t="s">
        <v>629</v>
      </c>
      <c r="K1042">
        <v>41</v>
      </c>
      <c r="L1042" t="s">
        <v>660</v>
      </c>
      <c r="M1042" s="3" t="s">
        <v>4400</v>
      </c>
      <c r="N1042" t="s">
        <v>4755</v>
      </c>
      <c r="O1042" t="s">
        <v>4756</v>
      </c>
      <c r="P1042">
        <v>30</v>
      </c>
      <c r="Q1042">
        <v>0</v>
      </c>
      <c r="R1042">
        <v>0</v>
      </c>
      <c r="S1042">
        <v>0</v>
      </c>
      <c r="T1042">
        <v>0</v>
      </c>
      <c r="U1042">
        <v>0</v>
      </c>
      <c r="V1042">
        <v>0</v>
      </c>
      <c r="W1042">
        <v>0</v>
      </c>
      <c r="X1042">
        <v>0</v>
      </c>
    </row>
    <row r="1043" spans="2:24" x14ac:dyDescent="0.3">
      <c r="B1043" s="3" t="s">
        <v>4751</v>
      </c>
      <c r="C1043" t="s">
        <v>4752</v>
      </c>
      <c r="D1043">
        <v>11</v>
      </c>
      <c r="E1043" t="s">
        <v>864</v>
      </c>
      <c r="F1043" s="3" t="s">
        <v>4757</v>
      </c>
      <c r="G1043" t="s">
        <v>4758</v>
      </c>
      <c r="H1043">
        <v>354</v>
      </c>
      <c r="I1043" t="s">
        <v>615</v>
      </c>
      <c r="J1043" t="s">
        <v>629</v>
      </c>
      <c r="K1043">
        <v>54</v>
      </c>
      <c r="L1043" t="s">
        <v>617</v>
      </c>
      <c r="M1043" s="3" t="s">
        <v>4400</v>
      </c>
      <c r="N1043" t="s">
        <v>4755</v>
      </c>
      <c r="O1043" t="s">
        <v>4756</v>
      </c>
      <c r="P1043">
        <v>0</v>
      </c>
      <c r="Q1043">
        <v>0</v>
      </c>
      <c r="R1043">
        <v>0</v>
      </c>
      <c r="S1043">
        <v>0</v>
      </c>
      <c r="T1043">
        <v>0</v>
      </c>
      <c r="U1043">
        <v>0</v>
      </c>
      <c r="V1043">
        <v>107</v>
      </c>
      <c r="W1043">
        <v>10</v>
      </c>
      <c r="X1043">
        <v>0</v>
      </c>
    </row>
    <row r="1044" spans="2:24" x14ac:dyDescent="0.3">
      <c r="B1044" s="3" t="s">
        <v>1272</v>
      </c>
      <c r="C1044" t="s">
        <v>1273</v>
      </c>
      <c r="D1044">
        <v>73</v>
      </c>
      <c r="E1044" t="s">
        <v>1099</v>
      </c>
      <c r="F1044" s="3" t="s">
        <v>4759</v>
      </c>
      <c r="G1044" t="s">
        <v>4760</v>
      </c>
      <c r="H1044">
        <v>500</v>
      </c>
      <c r="I1044" t="s">
        <v>210</v>
      </c>
      <c r="J1044" t="s">
        <v>616</v>
      </c>
      <c r="K1044">
        <v>47</v>
      </c>
      <c r="L1044" t="s">
        <v>630</v>
      </c>
      <c r="M1044" s="3" t="s">
        <v>4400</v>
      </c>
      <c r="N1044" t="s">
        <v>4761</v>
      </c>
      <c r="O1044" t="s">
        <v>4762</v>
      </c>
      <c r="P1044">
        <v>75</v>
      </c>
      <c r="Q1044">
        <v>0</v>
      </c>
      <c r="R1044">
        <v>0</v>
      </c>
      <c r="S1044">
        <v>0</v>
      </c>
      <c r="T1044">
        <v>0</v>
      </c>
      <c r="U1044">
        <v>0</v>
      </c>
      <c r="V1044">
        <v>0</v>
      </c>
      <c r="W1044">
        <v>0</v>
      </c>
      <c r="X1044">
        <v>0</v>
      </c>
    </row>
    <row r="1045" spans="2:24" x14ac:dyDescent="0.3">
      <c r="B1045" s="3" t="s">
        <v>4763</v>
      </c>
      <c r="C1045" t="s">
        <v>4764</v>
      </c>
      <c r="D1045">
        <v>8</v>
      </c>
      <c r="E1045" t="s">
        <v>1549</v>
      </c>
      <c r="F1045" s="3" t="s">
        <v>4765</v>
      </c>
      <c r="G1045" t="s">
        <v>4766</v>
      </c>
      <c r="H1045">
        <v>500</v>
      </c>
      <c r="I1045" t="s">
        <v>210</v>
      </c>
      <c r="J1045" t="s">
        <v>616</v>
      </c>
      <c r="K1045">
        <v>45</v>
      </c>
      <c r="L1045" t="s">
        <v>685</v>
      </c>
      <c r="M1045" s="3" t="s">
        <v>4400</v>
      </c>
      <c r="N1045" t="s">
        <v>4767</v>
      </c>
      <c r="O1045" t="s">
        <v>4768</v>
      </c>
      <c r="P1045">
        <v>14</v>
      </c>
      <c r="Q1045">
        <v>0</v>
      </c>
      <c r="R1045">
        <v>0</v>
      </c>
      <c r="S1045">
        <v>0</v>
      </c>
      <c r="T1045">
        <v>0</v>
      </c>
      <c r="U1045">
        <v>0</v>
      </c>
      <c r="V1045">
        <v>0</v>
      </c>
      <c r="W1045">
        <v>0</v>
      </c>
      <c r="X1045">
        <v>0</v>
      </c>
    </row>
    <row r="1046" spans="2:24" x14ac:dyDescent="0.3">
      <c r="B1046" s="3" t="s">
        <v>4769</v>
      </c>
      <c r="C1046" t="s">
        <v>4770</v>
      </c>
      <c r="D1046">
        <v>22</v>
      </c>
      <c r="E1046" t="s">
        <v>1856</v>
      </c>
      <c r="F1046" s="3" t="s">
        <v>4771</v>
      </c>
      <c r="G1046" t="s">
        <v>4772</v>
      </c>
      <c r="H1046">
        <v>354</v>
      </c>
      <c r="I1046" t="s">
        <v>615</v>
      </c>
      <c r="J1046" t="s">
        <v>616</v>
      </c>
      <c r="K1046">
        <v>54</v>
      </c>
      <c r="L1046" t="s">
        <v>617</v>
      </c>
      <c r="M1046" s="3" t="s">
        <v>4400</v>
      </c>
      <c r="N1046" t="s">
        <v>4773</v>
      </c>
      <c r="O1046" t="s">
        <v>4774</v>
      </c>
      <c r="P1046">
        <v>0</v>
      </c>
      <c r="Q1046">
        <v>0</v>
      </c>
      <c r="R1046">
        <v>0</v>
      </c>
      <c r="S1046">
        <v>0</v>
      </c>
      <c r="T1046">
        <v>0</v>
      </c>
      <c r="U1046">
        <v>0</v>
      </c>
      <c r="V1046">
        <v>42</v>
      </c>
      <c r="W1046">
        <v>0</v>
      </c>
      <c r="X1046">
        <v>0</v>
      </c>
    </row>
    <row r="1047" spans="2:24" x14ac:dyDescent="0.3">
      <c r="B1047" s="3" t="s">
        <v>4775</v>
      </c>
      <c r="C1047" t="s">
        <v>4776</v>
      </c>
      <c r="D1047">
        <v>17</v>
      </c>
      <c r="E1047" t="s">
        <v>712</v>
      </c>
      <c r="F1047" s="3" t="s">
        <v>4777</v>
      </c>
      <c r="G1047" t="s">
        <v>4778</v>
      </c>
      <c r="H1047">
        <v>202</v>
      </c>
      <c r="I1047" t="s">
        <v>650</v>
      </c>
      <c r="J1047" t="s">
        <v>616</v>
      </c>
      <c r="K1047">
        <v>1</v>
      </c>
      <c r="L1047" t="s">
        <v>651</v>
      </c>
      <c r="M1047" s="3" t="s">
        <v>4400</v>
      </c>
      <c r="N1047" t="s">
        <v>4779</v>
      </c>
      <c r="O1047" t="s">
        <v>4780</v>
      </c>
      <c r="P1047">
        <v>0</v>
      </c>
      <c r="Q1047">
        <v>0</v>
      </c>
      <c r="R1047">
        <v>0</v>
      </c>
      <c r="S1047">
        <v>0</v>
      </c>
      <c r="T1047">
        <v>0</v>
      </c>
      <c r="U1047">
        <v>0</v>
      </c>
      <c r="V1047">
        <v>0</v>
      </c>
      <c r="W1047">
        <v>0</v>
      </c>
      <c r="X1047">
        <v>0</v>
      </c>
    </row>
    <row r="1048" spans="2:24" x14ac:dyDescent="0.3">
      <c r="B1048" s="3" t="s">
        <v>4781</v>
      </c>
      <c r="C1048" t="s">
        <v>4782</v>
      </c>
      <c r="D1048">
        <v>21</v>
      </c>
      <c r="E1048" t="s">
        <v>612</v>
      </c>
      <c r="F1048" s="3" t="s">
        <v>4783</v>
      </c>
      <c r="G1048" t="s">
        <v>4782</v>
      </c>
      <c r="H1048">
        <v>500</v>
      </c>
      <c r="I1048" t="s">
        <v>210</v>
      </c>
      <c r="J1048" t="s">
        <v>616</v>
      </c>
      <c r="K1048">
        <v>45</v>
      </c>
      <c r="L1048" t="s">
        <v>685</v>
      </c>
      <c r="M1048" s="3" t="s">
        <v>4400</v>
      </c>
      <c r="N1048" t="s">
        <v>4784</v>
      </c>
      <c r="O1048" t="s">
        <v>4785</v>
      </c>
      <c r="P1048">
        <v>112</v>
      </c>
      <c r="Q1048">
        <v>0</v>
      </c>
      <c r="R1048">
        <v>0</v>
      </c>
      <c r="S1048">
        <v>0</v>
      </c>
      <c r="T1048">
        <v>0</v>
      </c>
      <c r="U1048">
        <v>0</v>
      </c>
      <c r="V1048">
        <v>0</v>
      </c>
      <c r="W1048">
        <v>0</v>
      </c>
      <c r="X1048">
        <v>0</v>
      </c>
    </row>
    <row r="1049" spans="2:24" x14ac:dyDescent="0.3">
      <c r="B1049" s="3" t="s">
        <v>4786</v>
      </c>
      <c r="C1049" t="s">
        <v>4787</v>
      </c>
      <c r="D1049">
        <v>21</v>
      </c>
      <c r="E1049" t="s">
        <v>612</v>
      </c>
      <c r="F1049" s="3" t="s">
        <v>4788</v>
      </c>
      <c r="G1049" t="s">
        <v>4787</v>
      </c>
      <c r="H1049">
        <v>500</v>
      </c>
      <c r="I1049" t="s">
        <v>210</v>
      </c>
      <c r="J1049" t="s">
        <v>616</v>
      </c>
      <c r="K1049">
        <v>45</v>
      </c>
      <c r="L1049" t="s">
        <v>685</v>
      </c>
      <c r="M1049" s="3" t="s">
        <v>4400</v>
      </c>
      <c r="N1049" t="s">
        <v>4789</v>
      </c>
      <c r="O1049" t="s">
        <v>4790</v>
      </c>
      <c r="P1049">
        <v>91</v>
      </c>
      <c r="Q1049">
        <v>0</v>
      </c>
      <c r="R1049">
        <v>0</v>
      </c>
      <c r="S1049">
        <v>0</v>
      </c>
      <c r="T1049">
        <v>0</v>
      </c>
      <c r="U1049">
        <v>0</v>
      </c>
      <c r="V1049">
        <v>0</v>
      </c>
      <c r="W1049">
        <v>0</v>
      </c>
      <c r="X1049">
        <v>0</v>
      </c>
    </row>
    <row r="1050" spans="2:24" x14ac:dyDescent="0.3">
      <c r="B1050" s="3" t="s">
        <v>4791</v>
      </c>
      <c r="C1050" t="s">
        <v>4792</v>
      </c>
      <c r="D1050">
        <v>21</v>
      </c>
      <c r="E1050" t="s">
        <v>612</v>
      </c>
      <c r="F1050" s="3" t="s">
        <v>4793</v>
      </c>
      <c r="G1050" t="s">
        <v>4792</v>
      </c>
      <c r="H1050">
        <v>500</v>
      </c>
      <c r="I1050" t="s">
        <v>210</v>
      </c>
      <c r="J1050" t="s">
        <v>616</v>
      </c>
      <c r="K1050">
        <v>45</v>
      </c>
      <c r="L1050" t="s">
        <v>685</v>
      </c>
      <c r="M1050" s="3" t="s">
        <v>4400</v>
      </c>
      <c r="N1050" t="s">
        <v>4794</v>
      </c>
      <c r="O1050" t="s">
        <v>4795</v>
      </c>
      <c r="P1050">
        <v>112</v>
      </c>
      <c r="Q1050">
        <v>0</v>
      </c>
      <c r="R1050">
        <v>0</v>
      </c>
      <c r="S1050">
        <v>0</v>
      </c>
      <c r="T1050">
        <v>0</v>
      </c>
      <c r="U1050">
        <v>0</v>
      </c>
      <c r="V1050">
        <v>0</v>
      </c>
      <c r="W1050">
        <v>0</v>
      </c>
      <c r="X1050">
        <v>0</v>
      </c>
    </row>
    <row r="1051" spans="2:24" x14ac:dyDescent="0.3">
      <c r="B1051" s="3" t="s">
        <v>4796</v>
      </c>
      <c r="C1051" t="s">
        <v>4797</v>
      </c>
      <c r="D1051">
        <v>72</v>
      </c>
      <c r="E1051" t="s">
        <v>633</v>
      </c>
      <c r="F1051" s="3" t="s">
        <v>4798</v>
      </c>
      <c r="G1051" t="s">
        <v>4799</v>
      </c>
      <c r="H1051">
        <v>500</v>
      </c>
      <c r="I1051" t="s">
        <v>210</v>
      </c>
      <c r="J1051" t="s">
        <v>616</v>
      </c>
      <c r="K1051">
        <v>43</v>
      </c>
      <c r="L1051" t="s">
        <v>636</v>
      </c>
      <c r="M1051" s="3" t="s">
        <v>4400</v>
      </c>
      <c r="N1051" t="s">
        <v>4794</v>
      </c>
      <c r="O1051" t="s">
        <v>4795</v>
      </c>
      <c r="P1051">
        <v>74</v>
      </c>
      <c r="Q1051">
        <v>0</v>
      </c>
      <c r="R1051">
        <v>0</v>
      </c>
      <c r="S1051">
        <v>2</v>
      </c>
      <c r="T1051">
        <v>0</v>
      </c>
      <c r="U1051">
        <v>0</v>
      </c>
      <c r="V1051">
        <v>0</v>
      </c>
      <c r="W1051">
        <v>0</v>
      </c>
      <c r="X1051">
        <v>0</v>
      </c>
    </row>
    <row r="1052" spans="2:24" x14ac:dyDescent="0.3">
      <c r="B1052" s="3" t="s">
        <v>4800</v>
      </c>
      <c r="C1052" t="s">
        <v>4801</v>
      </c>
      <c r="D1052">
        <v>17</v>
      </c>
      <c r="E1052" t="s">
        <v>712</v>
      </c>
      <c r="F1052" s="3" t="s">
        <v>4802</v>
      </c>
      <c r="G1052" t="s">
        <v>4803</v>
      </c>
      <c r="H1052">
        <v>500</v>
      </c>
      <c r="I1052" t="s">
        <v>210</v>
      </c>
      <c r="J1052" t="s">
        <v>616</v>
      </c>
      <c r="K1052">
        <v>45</v>
      </c>
      <c r="L1052" t="s">
        <v>685</v>
      </c>
      <c r="M1052" s="3" t="s">
        <v>4400</v>
      </c>
      <c r="N1052" t="s">
        <v>4804</v>
      </c>
      <c r="O1052" t="s">
        <v>4805</v>
      </c>
      <c r="P1052">
        <v>50</v>
      </c>
      <c r="Q1052">
        <v>0</v>
      </c>
      <c r="R1052">
        <v>0</v>
      </c>
      <c r="S1052">
        <v>0</v>
      </c>
      <c r="T1052">
        <v>0</v>
      </c>
      <c r="U1052">
        <v>0</v>
      </c>
      <c r="V1052">
        <v>0</v>
      </c>
      <c r="W1052">
        <v>0</v>
      </c>
      <c r="X1052">
        <v>0</v>
      </c>
    </row>
    <row r="1053" spans="2:24" x14ac:dyDescent="0.3">
      <c r="B1053" s="3" t="s">
        <v>4532</v>
      </c>
      <c r="C1053" t="s">
        <v>4533</v>
      </c>
      <c r="D1053">
        <v>8</v>
      </c>
      <c r="E1053" t="s">
        <v>1549</v>
      </c>
      <c r="F1053" s="3" t="s">
        <v>4806</v>
      </c>
      <c r="G1053" t="s">
        <v>4807</v>
      </c>
      <c r="H1053">
        <v>500</v>
      </c>
      <c r="I1053" t="s">
        <v>210</v>
      </c>
      <c r="J1053" t="s">
        <v>616</v>
      </c>
      <c r="K1053">
        <v>45</v>
      </c>
      <c r="L1053" t="s">
        <v>685</v>
      </c>
      <c r="M1053" s="3" t="s">
        <v>4400</v>
      </c>
      <c r="N1053" t="s">
        <v>4808</v>
      </c>
      <c r="O1053" t="s">
        <v>4809</v>
      </c>
      <c r="P1053">
        <v>20</v>
      </c>
      <c r="Q1053">
        <v>0</v>
      </c>
      <c r="R1053">
        <v>0</v>
      </c>
      <c r="S1053">
        <v>2</v>
      </c>
      <c r="T1053">
        <v>0</v>
      </c>
      <c r="U1053">
        <v>0</v>
      </c>
      <c r="V1053">
        <v>0</v>
      </c>
      <c r="W1053">
        <v>0</v>
      </c>
      <c r="X1053">
        <v>0</v>
      </c>
    </row>
    <row r="1054" spans="2:24" x14ac:dyDescent="0.3">
      <c r="B1054" s="3" t="s">
        <v>4532</v>
      </c>
      <c r="C1054" t="s">
        <v>4533</v>
      </c>
      <c r="D1054">
        <v>8</v>
      </c>
      <c r="E1054" t="s">
        <v>1549</v>
      </c>
      <c r="F1054" s="3" t="s">
        <v>4810</v>
      </c>
      <c r="G1054" t="s">
        <v>4811</v>
      </c>
      <c r="H1054">
        <v>354</v>
      </c>
      <c r="I1054" t="s">
        <v>615</v>
      </c>
      <c r="J1054" t="s">
        <v>616</v>
      </c>
      <c r="K1054">
        <v>54</v>
      </c>
      <c r="L1054" t="s">
        <v>617</v>
      </c>
      <c r="M1054" s="3" t="s">
        <v>4400</v>
      </c>
      <c r="N1054" t="s">
        <v>4808</v>
      </c>
      <c r="O1054" t="s">
        <v>4809</v>
      </c>
      <c r="P1054">
        <v>0</v>
      </c>
      <c r="Q1054">
        <v>0</v>
      </c>
      <c r="R1054">
        <v>0</v>
      </c>
      <c r="S1054">
        <v>0</v>
      </c>
      <c r="T1054">
        <v>0</v>
      </c>
      <c r="U1054">
        <v>0</v>
      </c>
      <c r="V1054">
        <v>45</v>
      </c>
      <c r="W1054">
        <v>0</v>
      </c>
      <c r="X1054">
        <v>0</v>
      </c>
    </row>
    <row r="1055" spans="2:24" x14ac:dyDescent="0.3">
      <c r="B1055" s="3" t="s">
        <v>4812</v>
      </c>
      <c r="C1055" t="s">
        <v>4813</v>
      </c>
      <c r="D1055">
        <v>17</v>
      </c>
      <c r="E1055" t="s">
        <v>712</v>
      </c>
      <c r="F1055" s="3" t="s">
        <v>4814</v>
      </c>
      <c r="G1055" t="s">
        <v>4815</v>
      </c>
      <c r="H1055">
        <v>202</v>
      </c>
      <c r="I1055" t="s">
        <v>650</v>
      </c>
      <c r="J1055" t="s">
        <v>616</v>
      </c>
      <c r="K1055">
        <v>1</v>
      </c>
      <c r="L1055" t="s">
        <v>651</v>
      </c>
      <c r="M1055" s="3" t="s">
        <v>4400</v>
      </c>
      <c r="N1055" t="s">
        <v>4808</v>
      </c>
      <c r="O1055" t="s">
        <v>4809</v>
      </c>
      <c r="P1055">
        <v>0</v>
      </c>
      <c r="Q1055">
        <v>0</v>
      </c>
      <c r="R1055">
        <v>0</v>
      </c>
      <c r="S1055">
        <v>0</v>
      </c>
      <c r="T1055">
        <v>0</v>
      </c>
      <c r="U1055">
        <v>0</v>
      </c>
      <c r="V1055">
        <v>0</v>
      </c>
      <c r="W1055">
        <v>0</v>
      </c>
      <c r="X1055">
        <v>0</v>
      </c>
    </row>
    <row r="1056" spans="2:24" x14ac:dyDescent="0.3">
      <c r="B1056" s="3" t="s">
        <v>4816</v>
      </c>
      <c r="C1056" t="s">
        <v>4817</v>
      </c>
      <c r="D1056">
        <v>21</v>
      </c>
      <c r="E1056" t="s">
        <v>612</v>
      </c>
      <c r="F1056" s="3" t="s">
        <v>4818</v>
      </c>
      <c r="G1056" t="s">
        <v>4817</v>
      </c>
      <c r="H1056">
        <v>500</v>
      </c>
      <c r="I1056" t="s">
        <v>210</v>
      </c>
      <c r="J1056" t="s">
        <v>616</v>
      </c>
      <c r="K1056">
        <v>45</v>
      </c>
      <c r="L1056" t="s">
        <v>685</v>
      </c>
      <c r="M1056" s="3" t="s">
        <v>4400</v>
      </c>
      <c r="N1056" t="s">
        <v>4819</v>
      </c>
      <c r="O1056" t="s">
        <v>4820</v>
      </c>
      <c r="P1056">
        <v>82</v>
      </c>
      <c r="Q1056">
        <v>0</v>
      </c>
      <c r="R1056">
        <v>0</v>
      </c>
      <c r="S1056">
        <v>3</v>
      </c>
      <c r="T1056">
        <v>0</v>
      </c>
      <c r="U1056">
        <v>0</v>
      </c>
      <c r="V1056">
        <v>0</v>
      </c>
      <c r="W1056">
        <v>0</v>
      </c>
      <c r="X1056">
        <v>0</v>
      </c>
    </row>
    <row r="1057" spans="2:24" x14ac:dyDescent="0.3">
      <c r="B1057" s="3" t="s">
        <v>4821</v>
      </c>
      <c r="C1057" t="s">
        <v>4822</v>
      </c>
      <c r="D1057">
        <v>72</v>
      </c>
      <c r="E1057" t="s">
        <v>633</v>
      </c>
      <c r="F1057" s="3" t="s">
        <v>4823</v>
      </c>
      <c r="G1057" t="s">
        <v>4824</v>
      </c>
      <c r="H1057">
        <v>500</v>
      </c>
      <c r="I1057" t="s">
        <v>210</v>
      </c>
      <c r="J1057" t="s">
        <v>616</v>
      </c>
      <c r="K1057">
        <v>47</v>
      </c>
      <c r="L1057" t="s">
        <v>630</v>
      </c>
      <c r="M1057" s="3" t="s">
        <v>4400</v>
      </c>
      <c r="N1057" t="s">
        <v>4819</v>
      </c>
      <c r="O1057" t="s">
        <v>4820</v>
      </c>
      <c r="P1057">
        <v>33</v>
      </c>
      <c r="Q1057">
        <v>0</v>
      </c>
      <c r="R1057">
        <v>0</v>
      </c>
      <c r="S1057">
        <v>3</v>
      </c>
      <c r="T1057">
        <v>0</v>
      </c>
      <c r="U1057">
        <v>0</v>
      </c>
      <c r="V1057">
        <v>0</v>
      </c>
      <c r="W1057">
        <v>0</v>
      </c>
      <c r="X1057">
        <v>0</v>
      </c>
    </row>
    <row r="1058" spans="2:24" x14ac:dyDescent="0.3">
      <c r="B1058" s="3" t="s">
        <v>4643</v>
      </c>
      <c r="C1058" t="s">
        <v>4644</v>
      </c>
      <c r="D1058">
        <v>8</v>
      </c>
      <c r="E1058" t="s">
        <v>1549</v>
      </c>
      <c r="F1058" s="3" t="s">
        <v>4825</v>
      </c>
      <c r="G1058" t="s">
        <v>4826</v>
      </c>
      <c r="H1058">
        <v>354</v>
      </c>
      <c r="I1058" t="s">
        <v>615</v>
      </c>
      <c r="J1058" t="s">
        <v>616</v>
      </c>
      <c r="K1058">
        <v>54</v>
      </c>
      <c r="L1058" t="s">
        <v>617</v>
      </c>
      <c r="M1058" s="3" t="s">
        <v>4400</v>
      </c>
      <c r="N1058" t="s">
        <v>4827</v>
      </c>
      <c r="O1058" t="s">
        <v>4828</v>
      </c>
      <c r="P1058">
        <v>0</v>
      </c>
      <c r="Q1058">
        <v>0</v>
      </c>
      <c r="R1058">
        <v>0</v>
      </c>
      <c r="S1058">
        <v>0</v>
      </c>
      <c r="T1058">
        <v>0</v>
      </c>
      <c r="U1058">
        <v>0</v>
      </c>
      <c r="V1058">
        <v>63</v>
      </c>
      <c r="W1058">
        <v>0</v>
      </c>
      <c r="X1058">
        <v>0</v>
      </c>
    </row>
    <row r="1059" spans="2:24" x14ac:dyDescent="0.3">
      <c r="B1059" s="3" t="s">
        <v>4829</v>
      </c>
      <c r="C1059" t="s">
        <v>4830</v>
      </c>
      <c r="D1059">
        <v>60</v>
      </c>
      <c r="E1059" t="s">
        <v>641</v>
      </c>
      <c r="F1059" s="3" t="s">
        <v>4831</v>
      </c>
      <c r="G1059" t="s">
        <v>4832</v>
      </c>
      <c r="H1059">
        <v>202</v>
      </c>
      <c r="I1059" t="s">
        <v>650</v>
      </c>
      <c r="J1059" t="s">
        <v>616</v>
      </c>
      <c r="K1059">
        <v>8</v>
      </c>
      <c r="L1059" t="s">
        <v>786</v>
      </c>
      <c r="M1059" s="3" t="s">
        <v>4400</v>
      </c>
      <c r="N1059" t="s">
        <v>4827</v>
      </c>
      <c r="O1059" t="s">
        <v>4828</v>
      </c>
      <c r="P1059">
        <v>0</v>
      </c>
      <c r="Q1059">
        <v>0</v>
      </c>
      <c r="R1059">
        <v>0</v>
      </c>
      <c r="S1059">
        <v>0</v>
      </c>
      <c r="T1059">
        <v>0</v>
      </c>
      <c r="U1059">
        <v>0</v>
      </c>
      <c r="V1059">
        <v>0</v>
      </c>
      <c r="W1059">
        <v>0</v>
      </c>
      <c r="X1059">
        <v>0</v>
      </c>
    </row>
    <row r="1060" spans="2:24" x14ac:dyDescent="0.3">
      <c r="B1060" s="3" t="s">
        <v>4833</v>
      </c>
      <c r="C1060" t="s">
        <v>4834</v>
      </c>
      <c r="D1060">
        <v>13</v>
      </c>
      <c r="E1060" t="s">
        <v>699</v>
      </c>
      <c r="F1060" s="3" t="s">
        <v>4835</v>
      </c>
      <c r="G1060" t="s">
        <v>4836</v>
      </c>
      <c r="H1060">
        <v>500</v>
      </c>
      <c r="I1060" t="s">
        <v>210</v>
      </c>
      <c r="J1060" t="s">
        <v>629</v>
      </c>
      <c r="K1060">
        <v>41</v>
      </c>
      <c r="L1060" t="s">
        <v>660</v>
      </c>
      <c r="M1060" s="3" t="s">
        <v>4400</v>
      </c>
      <c r="N1060" t="s">
        <v>4827</v>
      </c>
      <c r="O1060" t="s">
        <v>4828</v>
      </c>
      <c r="P1060">
        <v>149</v>
      </c>
      <c r="Q1060">
        <v>0</v>
      </c>
      <c r="R1060">
        <v>0</v>
      </c>
      <c r="S1060">
        <v>0</v>
      </c>
      <c r="T1060">
        <v>0</v>
      </c>
      <c r="U1060">
        <v>0</v>
      </c>
      <c r="V1060">
        <v>0</v>
      </c>
      <c r="W1060">
        <v>0</v>
      </c>
      <c r="X1060">
        <v>0</v>
      </c>
    </row>
    <row r="1061" spans="2:24" x14ac:dyDescent="0.3">
      <c r="B1061" s="3" t="s">
        <v>4837</v>
      </c>
      <c r="C1061" t="s">
        <v>4838</v>
      </c>
      <c r="D1061">
        <v>95</v>
      </c>
      <c r="E1061" t="s">
        <v>626</v>
      </c>
      <c r="F1061" s="3" t="s">
        <v>4839</v>
      </c>
      <c r="G1061" t="s">
        <v>4840</v>
      </c>
      <c r="H1061">
        <v>500</v>
      </c>
      <c r="I1061" t="s">
        <v>210</v>
      </c>
      <c r="J1061" t="s">
        <v>616</v>
      </c>
      <c r="K1061">
        <v>47</v>
      </c>
      <c r="L1061" t="s">
        <v>630</v>
      </c>
      <c r="M1061" s="3" t="s">
        <v>4400</v>
      </c>
      <c r="N1061" t="s">
        <v>4841</v>
      </c>
      <c r="O1061" t="s">
        <v>4842</v>
      </c>
      <c r="P1061">
        <v>50</v>
      </c>
      <c r="Q1061">
        <v>0</v>
      </c>
      <c r="R1061">
        <v>0</v>
      </c>
      <c r="S1061">
        <v>2</v>
      </c>
      <c r="T1061">
        <v>0</v>
      </c>
      <c r="U1061">
        <v>0</v>
      </c>
      <c r="V1061">
        <v>0</v>
      </c>
      <c r="W1061">
        <v>0</v>
      </c>
      <c r="X1061">
        <v>0</v>
      </c>
    </row>
    <row r="1062" spans="2:24" x14ac:dyDescent="0.3">
      <c r="B1062" s="3" t="s">
        <v>4843</v>
      </c>
      <c r="C1062" t="s">
        <v>4844</v>
      </c>
      <c r="D1062">
        <v>22</v>
      </c>
      <c r="E1062" t="s">
        <v>1856</v>
      </c>
      <c r="F1062" s="3" t="s">
        <v>4845</v>
      </c>
      <c r="G1062" t="s">
        <v>4844</v>
      </c>
      <c r="H1062">
        <v>500</v>
      </c>
      <c r="I1062" t="s">
        <v>210</v>
      </c>
      <c r="J1062" t="s">
        <v>616</v>
      </c>
      <c r="K1062">
        <v>45</v>
      </c>
      <c r="L1062" t="s">
        <v>685</v>
      </c>
      <c r="M1062" s="3" t="s">
        <v>4400</v>
      </c>
      <c r="N1062" t="s">
        <v>4846</v>
      </c>
      <c r="O1062" t="s">
        <v>4847</v>
      </c>
      <c r="P1062">
        <v>88</v>
      </c>
      <c r="Q1062">
        <v>0</v>
      </c>
      <c r="R1062">
        <v>0</v>
      </c>
      <c r="S1062">
        <v>2</v>
      </c>
      <c r="T1062">
        <v>0</v>
      </c>
      <c r="U1062">
        <v>0</v>
      </c>
      <c r="V1062">
        <v>0</v>
      </c>
      <c r="W1062">
        <v>0</v>
      </c>
      <c r="X1062">
        <v>0</v>
      </c>
    </row>
    <row r="1063" spans="2:24" x14ac:dyDescent="0.3">
      <c r="B1063" s="3" t="s">
        <v>4848</v>
      </c>
      <c r="C1063" t="s">
        <v>4849</v>
      </c>
      <c r="D1063">
        <v>17</v>
      </c>
      <c r="E1063" t="s">
        <v>712</v>
      </c>
      <c r="F1063" s="3" t="s">
        <v>4850</v>
      </c>
      <c r="G1063" t="s">
        <v>4851</v>
      </c>
      <c r="H1063">
        <v>500</v>
      </c>
      <c r="I1063" t="s">
        <v>210</v>
      </c>
      <c r="J1063" t="s">
        <v>616</v>
      </c>
      <c r="K1063">
        <v>45</v>
      </c>
      <c r="L1063" t="s">
        <v>685</v>
      </c>
      <c r="M1063" s="3" t="s">
        <v>4400</v>
      </c>
      <c r="N1063" t="s">
        <v>4852</v>
      </c>
      <c r="O1063" t="s">
        <v>4853</v>
      </c>
      <c r="P1063">
        <v>58</v>
      </c>
      <c r="Q1063">
        <v>0</v>
      </c>
      <c r="R1063">
        <v>0</v>
      </c>
      <c r="S1063">
        <v>2</v>
      </c>
      <c r="T1063">
        <v>0</v>
      </c>
      <c r="U1063">
        <v>0</v>
      </c>
      <c r="V1063">
        <v>0</v>
      </c>
      <c r="W1063">
        <v>0</v>
      </c>
      <c r="X1063">
        <v>0</v>
      </c>
    </row>
    <row r="1064" spans="2:24" x14ac:dyDescent="0.3">
      <c r="B1064" s="3" t="s">
        <v>164</v>
      </c>
      <c r="C1064" t="s">
        <v>165</v>
      </c>
      <c r="D1064">
        <v>60</v>
      </c>
      <c r="E1064" t="s">
        <v>641</v>
      </c>
      <c r="F1064" s="3" t="s">
        <v>4854</v>
      </c>
      <c r="G1064" t="s">
        <v>4855</v>
      </c>
      <c r="H1064">
        <v>500</v>
      </c>
      <c r="I1064" t="s">
        <v>210</v>
      </c>
      <c r="J1064" t="s">
        <v>616</v>
      </c>
      <c r="K1064">
        <v>41</v>
      </c>
      <c r="L1064" t="s">
        <v>660</v>
      </c>
      <c r="M1064" s="3" t="s">
        <v>4400</v>
      </c>
      <c r="N1064" t="s">
        <v>4856</v>
      </c>
      <c r="O1064" t="s">
        <v>4857</v>
      </c>
      <c r="P1064">
        <v>47</v>
      </c>
      <c r="Q1064">
        <v>0</v>
      </c>
      <c r="R1064">
        <v>0</v>
      </c>
      <c r="S1064">
        <v>0</v>
      </c>
      <c r="T1064">
        <v>0</v>
      </c>
      <c r="U1064">
        <v>0</v>
      </c>
      <c r="V1064">
        <v>0</v>
      </c>
      <c r="W1064">
        <v>0</v>
      </c>
      <c r="X1064">
        <v>0</v>
      </c>
    </row>
    <row r="1065" spans="2:24" x14ac:dyDescent="0.3">
      <c r="B1065" s="3" t="s">
        <v>1272</v>
      </c>
      <c r="C1065" t="s">
        <v>1273</v>
      </c>
      <c r="D1065">
        <v>73</v>
      </c>
      <c r="E1065" t="s">
        <v>1099</v>
      </c>
      <c r="F1065" s="3" t="s">
        <v>4858</v>
      </c>
      <c r="G1065" t="s">
        <v>4859</v>
      </c>
      <c r="H1065">
        <v>500</v>
      </c>
      <c r="I1065" t="s">
        <v>210</v>
      </c>
      <c r="J1065" t="s">
        <v>616</v>
      </c>
      <c r="K1065">
        <v>47</v>
      </c>
      <c r="L1065" t="s">
        <v>630</v>
      </c>
      <c r="M1065" s="3" t="s">
        <v>4400</v>
      </c>
      <c r="N1065" t="s">
        <v>4856</v>
      </c>
      <c r="O1065" t="s">
        <v>4857</v>
      </c>
      <c r="P1065">
        <v>94</v>
      </c>
      <c r="Q1065">
        <v>0</v>
      </c>
      <c r="R1065">
        <v>0</v>
      </c>
      <c r="S1065">
        <v>0</v>
      </c>
      <c r="T1065">
        <v>0</v>
      </c>
      <c r="U1065">
        <v>0</v>
      </c>
      <c r="V1065">
        <v>0</v>
      </c>
      <c r="W1065">
        <v>0</v>
      </c>
      <c r="X1065">
        <v>0</v>
      </c>
    </row>
    <row r="1066" spans="2:24" x14ac:dyDescent="0.3">
      <c r="B1066" s="3" t="s">
        <v>4860</v>
      </c>
      <c r="C1066" t="s">
        <v>4861</v>
      </c>
      <c r="D1066">
        <v>21</v>
      </c>
      <c r="E1066" t="s">
        <v>612</v>
      </c>
      <c r="F1066" s="3" t="s">
        <v>4862</v>
      </c>
      <c r="G1066" t="s">
        <v>4863</v>
      </c>
      <c r="H1066">
        <v>500</v>
      </c>
      <c r="I1066" t="s">
        <v>210</v>
      </c>
      <c r="J1066" t="s">
        <v>616</v>
      </c>
      <c r="K1066">
        <v>45</v>
      </c>
      <c r="L1066" t="s">
        <v>685</v>
      </c>
      <c r="M1066" s="3" t="s">
        <v>4400</v>
      </c>
      <c r="N1066" t="s">
        <v>4864</v>
      </c>
      <c r="O1066" t="s">
        <v>4865</v>
      </c>
      <c r="P1066">
        <v>22</v>
      </c>
      <c r="Q1066">
        <v>0</v>
      </c>
      <c r="R1066">
        <v>0</v>
      </c>
      <c r="S1066">
        <v>0</v>
      </c>
      <c r="T1066">
        <v>0</v>
      </c>
      <c r="U1066">
        <v>0</v>
      </c>
      <c r="V1066">
        <v>0</v>
      </c>
      <c r="W1066">
        <v>0</v>
      </c>
      <c r="X1066">
        <v>0</v>
      </c>
    </row>
    <row r="1067" spans="2:24" x14ac:dyDescent="0.3">
      <c r="B1067" s="3" t="s">
        <v>4866</v>
      </c>
      <c r="C1067" t="s">
        <v>4867</v>
      </c>
      <c r="D1067">
        <v>21</v>
      </c>
      <c r="E1067" t="s">
        <v>612</v>
      </c>
      <c r="F1067" s="3" t="s">
        <v>4868</v>
      </c>
      <c r="G1067" t="s">
        <v>4867</v>
      </c>
      <c r="H1067">
        <v>500</v>
      </c>
      <c r="I1067" t="s">
        <v>210</v>
      </c>
      <c r="J1067" t="s">
        <v>616</v>
      </c>
      <c r="K1067">
        <v>45</v>
      </c>
      <c r="L1067" t="s">
        <v>685</v>
      </c>
      <c r="M1067" s="3" t="s">
        <v>4400</v>
      </c>
      <c r="N1067" t="s">
        <v>4869</v>
      </c>
      <c r="O1067" t="s">
        <v>4870</v>
      </c>
      <c r="P1067">
        <v>92</v>
      </c>
      <c r="Q1067">
        <v>0</v>
      </c>
      <c r="R1067">
        <v>0</v>
      </c>
      <c r="S1067">
        <v>0</v>
      </c>
      <c r="T1067">
        <v>0</v>
      </c>
      <c r="U1067">
        <v>0</v>
      </c>
      <c r="V1067">
        <v>0</v>
      </c>
      <c r="W1067">
        <v>0</v>
      </c>
      <c r="X1067">
        <v>0</v>
      </c>
    </row>
    <row r="1068" spans="2:24" x14ac:dyDescent="0.3">
      <c r="B1068" s="3" t="s">
        <v>4866</v>
      </c>
      <c r="C1068" t="s">
        <v>4867</v>
      </c>
      <c r="D1068">
        <v>21</v>
      </c>
      <c r="E1068" t="s">
        <v>612</v>
      </c>
      <c r="F1068" s="3" t="s">
        <v>4871</v>
      </c>
      <c r="G1068" t="s">
        <v>4872</v>
      </c>
      <c r="H1068">
        <v>354</v>
      </c>
      <c r="I1068" t="s">
        <v>615</v>
      </c>
      <c r="J1068" t="s">
        <v>616</v>
      </c>
      <c r="K1068">
        <v>54</v>
      </c>
      <c r="L1068" t="s">
        <v>617</v>
      </c>
      <c r="M1068" s="3" t="s">
        <v>4400</v>
      </c>
      <c r="N1068" t="s">
        <v>4869</v>
      </c>
      <c r="O1068" t="s">
        <v>4870</v>
      </c>
      <c r="P1068">
        <v>0</v>
      </c>
      <c r="Q1068">
        <v>0</v>
      </c>
      <c r="R1068">
        <v>0</v>
      </c>
      <c r="S1068">
        <v>0</v>
      </c>
      <c r="T1068">
        <v>0</v>
      </c>
      <c r="U1068">
        <v>0</v>
      </c>
      <c r="V1068">
        <v>67</v>
      </c>
      <c r="W1068">
        <v>10</v>
      </c>
      <c r="X1068">
        <v>0</v>
      </c>
    </row>
    <row r="1069" spans="2:24" x14ac:dyDescent="0.3">
      <c r="B1069" s="3" t="s">
        <v>4873</v>
      </c>
      <c r="C1069" t="s">
        <v>4874</v>
      </c>
      <c r="D1069">
        <v>17</v>
      </c>
      <c r="E1069" t="s">
        <v>712</v>
      </c>
      <c r="F1069" s="3" t="s">
        <v>4875</v>
      </c>
      <c r="G1069" t="s">
        <v>4876</v>
      </c>
      <c r="H1069">
        <v>500</v>
      </c>
      <c r="I1069" t="s">
        <v>210</v>
      </c>
      <c r="J1069" t="s">
        <v>616</v>
      </c>
      <c r="K1069">
        <v>45</v>
      </c>
      <c r="L1069" t="s">
        <v>685</v>
      </c>
      <c r="M1069" s="3" t="s">
        <v>4400</v>
      </c>
      <c r="N1069" t="s">
        <v>4877</v>
      </c>
      <c r="O1069" t="s">
        <v>4878</v>
      </c>
      <c r="P1069">
        <v>16</v>
      </c>
      <c r="Q1069">
        <v>0</v>
      </c>
      <c r="R1069">
        <v>0</v>
      </c>
      <c r="S1069">
        <v>0</v>
      </c>
      <c r="T1069">
        <v>0</v>
      </c>
      <c r="U1069">
        <v>0</v>
      </c>
      <c r="V1069">
        <v>0</v>
      </c>
      <c r="W1069">
        <v>0</v>
      </c>
      <c r="X1069">
        <v>0</v>
      </c>
    </row>
    <row r="1070" spans="2:24" x14ac:dyDescent="0.3">
      <c r="B1070" s="3" t="s">
        <v>4873</v>
      </c>
      <c r="C1070" t="s">
        <v>4874</v>
      </c>
      <c r="D1070">
        <v>17</v>
      </c>
      <c r="E1070" t="s">
        <v>712</v>
      </c>
      <c r="F1070" s="3" t="s">
        <v>4879</v>
      </c>
      <c r="G1070" t="s">
        <v>4880</v>
      </c>
      <c r="H1070">
        <v>202</v>
      </c>
      <c r="I1070" t="s">
        <v>650</v>
      </c>
      <c r="J1070" t="s">
        <v>616</v>
      </c>
      <c r="K1070">
        <v>1</v>
      </c>
      <c r="L1070" t="s">
        <v>651</v>
      </c>
      <c r="M1070" s="3" t="s">
        <v>4400</v>
      </c>
      <c r="N1070" t="s">
        <v>4877</v>
      </c>
      <c r="O1070" t="s">
        <v>4878</v>
      </c>
      <c r="P1070">
        <v>0</v>
      </c>
      <c r="Q1070">
        <v>0</v>
      </c>
      <c r="R1070">
        <v>0</v>
      </c>
      <c r="S1070">
        <v>0</v>
      </c>
      <c r="T1070">
        <v>0</v>
      </c>
      <c r="U1070">
        <v>0</v>
      </c>
      <c r="V1070">
        <v>0</v>
      </c>
      <c r="W1070">
        <v>0</v>
      </c>
      <c r="X1070">
        <v>0</v>
      </c>
    </row>
    <row r="1071" spans="2:24" x14ac:dyDescent="0.3">
      <c r="B1071" s="3" t="s">
        <v>4881</v>
      </c>
      <c r="C1071" t="s">
        <v>4882</v>
      </c>
      <c r="D1071">
        <v>17</v>
      </c>
      <c r="E1071" t="s">
        <v>712</v>
      </c>
      <c r="F1071" s="3" t="s">
        <v>4883</v>
      </c>
      <c r="G1071" t="s">
        <v>4884</v>
      </c>
      <c r="H1071">
        <v>207</v>
      </c>
      <c r="I1071" t="s">
        <v>706</v>
      </c>
      <c r="J1071" t="s">
        <v>616</v>
      </c>
      <c r="K1071">
        <v>9</v>
      </c>
      <c r="L1071" t="s">
        <v>707</v>
      </c>
      <c r="M1071" s="3" t="s">
        <v>4400</v>
      </c>
      <c r="N1071" t="s">
        <v>4885</v>
      </c>
      <c r="O1071" t="s">
        <v>4886</v>
      </c>
      <c r="P1071">
        <v>0</v>
      </c>
      <c r="Q1071">
        <v>15</v>
      </c>
      <c r="R1071">
        <v>0</v>
      </c>
      <c r="S1071">
        <v>0</v>
      </c>
      <c r="T1071">
        <v>0</v>
      </c>
      <c r="U1071">
        <v>0</v>
      </c>
      <c r="V1071">
        <v>0</v>
      </c>
      <c r="W1071">
        <v>0</v>
      </c>
      <c r="X1071">
        <v>0</v>
      </c>
    </row>
    <row r="1072" spans="2:24" x14ac:dyDescent="0.3">
      <c r="B1072" s="3" t="s">
        <v>4881</v>
      </c>
      <c r="C1072" t="s">
        <v>4882</v>
      </c>
      <c r="D1072">
        <v>17</v>
      </c>
      <c r="E1072" t="s">
        <v>712</v>
      </c>
      <c r="F1072" s="3" t="s">
        <v>4887</v>
      </c>
      <c r="G1072" t="s">
        <v>4888</v>
      </c>
      <c r="H1072">
        <v>202</v>
      </c>
      <c r="I1072" t="s">
        <v>650</v>
      </c>
      <c r="J1072" t="s">
        <v>616</v>
      </c>
      <c r="K1072">
        <v>1</v>
      </c>
      <c r="L1072" t="s">
        <v>651</v>
      </c>
      <c r="M1072" s="3" t="s">
        <v>4400</v>
      </c>
      <c r="N1072" t="s">
        <v>4885</v>
      </c>
      <c r="O1072" t="s">
        <v>4886</v>
      </c>
      <c r="P1072">
        <v>0</v>
      </c>
      <c r="Q1072">
        <v>0</v>
      </c>
      <c r="R1072">
        <v>0</v>
      </c>
      <c r="S1072">
        <v>0</v>
      </c>
      <c r="T1072">
        <v>0</v>
      </c>
      <c r="U1072">
        <v>0</v>
      </c>
      <c r="V1072">
        <v>0</v>
      </c>
      <c r="W1072">
        <v>0</v>
      </c>
      <c r="X1072">
        <v>0</v>
      </c>
    </row>
    <row r="1073" spans="2:24" x14ac:dyDescent="0.3">
      <c r="B1073" s="3" t="s">
        <v>4889</v>
      </c>
      <c r="C1073" t="s">
        <v>4890</v>
      </c>
      <c r="D1073">
        <v>21</v>
      </c>
      <c r="E1073" t="s">
        <v>612</v>
      </c>
      <c r="F1073" s="3" t="s">
        <v>4891</v>
      </c>
      <c r="G1073" t="s">
        <v>4892</v>
      </c>
      <c r="H1073">
        <v>500</v>
      </c>
      <c r="I1073" t="s">
        <v>210</v>
      </c>
      <c r="J1073" t="s">
        <v>616</v>
      </c>
      <c r="K1073">
        <v>45</v>
      </c>
      <c r="L1073" t="s">
        <v>685</v>
      </c>
      <c r="M1073" s="3" t="s">
        <v>4400</v>
      </c>
      <c r="N1073" t="s">
        <v>4893</v>
      </c>
      <c r="O1073" t="s">
        <v>4894</v>
      </c>
      <c r="P1073">
        <v>48</v>
      </c>
      <c r="Q1073">
        <v>0</v>
      </c>
      <c r="R1073">
        <v>0</v>
      </c>
      <c r="S1073">
        <v>2</v>
      </c>
      <c r="T1073">
        <v>0</v>
      </c>
      <c r="U1073">
        <v>0</v>
      </c>
      <c r="V1073">
        <v>0</v>
      </c>
      <c r="W1073">
        <v>0</v>
      </c>
      <c r="X1073">
        <v>0</v>
      </c>
    </row>
    <row r="1074" spans="2:24" x14ac:dyDescent="0.3">
      <c r="B1074" s="3" t="s">
        <v>209</v>
      </c>
      <c r="C1074" t="s">
        <v>210</v>
      </c>
      <c r="D1074">
        <v>21</v>
      </c>
      <c r="E1074" t="s">
        <v>612</v>
      </c>
      <c r="F1074" s="3" t="s">
        <v>207</v>
      </c>
      <c r="G1074" t="s">
        <v>208</v>
      </c>
      <c r="H1074">
        <v>500</v>
      </c>
      <c r="I1074" t="s">
        <v>210</v>
      </c>
      <c r="J1074" t="s">
        <v>616</v>
      </c>
      <c r="K1074">
        <v>45</v>
      </c>
      <c r="L1074" t="s">
        <v>685</v>
      </c>
      <c r="M1074" s="3" t="s">
        <v>4400</v>
      </c>
      <c r="N1074" t="s">
        <v>4895</v>
      </c>
      <c r="O1074" t="s">
        <v>456</v>
      </c>
      <c r="P1074">
        <v>50</v>
      </c>
      <c r="Q1074">
        <v>0</v>
      </c>
      <c r="R1074">
        <v>0</v>
      </c>
      <c r="S1074">
        <v>3</v>
      </c>
      <c r="T1074">
        <v>0</v>
      </c>
      <c r="U1074">
        <v>0</v>
      </c>
      <c r="V1074">
        <v>0</v>
      </c>
      <c r="W1074">
        <v>0</v>
      </c>
      <c r="X1074">
        <v>0</v>
      </c>
    </row>
    <row r="1075" spans="2:24" x14ac:dyDescent="0.3">
      <c r="B1075" s="3" t="s">
        <v>4896</v>
      </c>
      <c r="C1075" t="s">
        <v>4897</v>
      </c>
      <c r="D1075">
        <v>6</v>
      </c>
      <c r="E1075" t="s">
        <v>2844</v>
      </c>
      <c r="F1075" s="3" t="s">
        <v>4898</v>
      </c>
      <c r="G1075" t="s">
        <v>4899</v>
      </c>
      <c r="H1075">
        <v>202</v>
      </c>
      <c r="I1075" t="s">
        <v>650</v>
      </c>
      <c r="J1075" t="s">
        <v>616</v>
      </c>
      <c r="K1075">
        <v>8</v>
      </c>
      <c r="L1075" t="s">
        <v>786</v>
      </c>
      <c r="M1075" s="3" t="s">
        <v>4400</v>
      </c>
      <c r="N1075" t="s">
        <v>4900</v>
      </c>
      <c r="O1075" t="s">
        <v>4901</v>
      </c>
      <c r="P1075">
        <v>0</v>
      </c>
      <c r="Q1075">
        <v>0</v>
      </c>
      <c r="R1075">
        <v>0</v>
      </c>
      <c r="S1075">
        <v>0</v>
      </c>
      <c r="T1075">
        <v>0</v>
      </c>
      <c r="U1075">
        <v>0</v>
      </c>
      <c r="V1075">
        <v>0</v>
      </c>
      <c r="W1075">
        <v>0</v>
      </c>
      <c r="X1075">
        <v>0</v>
      </c>
    </row>
    <row r="1076" spans="2:24" x14ac:dyDescent="0.3">
      <c r="B1076" s="3" t="s">
        <v>4736</v>
      </c>
      <c r="C1076" t="s">
        <v>4737</v>
      </c>
      <c r="D1076">
        <v>8</v>
      </c>
      <c r="E1076" t="s">
        <v>1549</v>
      </c>
      <c r="F1076" s="3" t="s">
        <v>4902</v>
      </c>
      <c r="G1076" t="s">
        <v>4903</v>
      </c>
      <c r="H1076">
        <v>500</v>
      </c>
      <c r="I1076" t="s">
        <v>210</v>
      </c>
      <c r="J1076" t="s">
        <v>616</v>
      </c>
      <c r="K1076">
        <v>45</v>
      </c>
      <c r="L1076" t="s">
        <v>685</v>
      </c>
      <c r="M1076" s="3" t="s">
        <v>4400</v>
      </c>
      <c r="N1076" t="s">
        <v>4900</v>
      </c>
      <c r="O1076" t="s">
        <v>4901</v>
      </c>
      <c r="P1076">
        <v>38</v>
      </c>
      <c r="Q1076">
        <v>0</v>
      </c>
      <c r="R1076">
        <v>0</v>
      </c>
      <c r="S1076">
        <v>0</v>
      </c>
      <c r="T1076">
        <v>0</v>
      </c>
      <c r="U1076">
        <v>0</v>
      </c>
      <c r="V1076">
        <v>0</v>
      </c>
      <c r="W1076">
        <v>0</v>
      </c>
      <c r="X1076">
        <v>0</v>
      </c>
    </row>
    <row r="1077" spans="2:24" x14ac:dyDescent="0.3">
      <c r="B1077" s="3" t="s">
        <v>4904</v>
      </c>
      <c r="C1077" t="s">
        <v>4905</v>
      </c>
      <c r="D1077">
        <v>26</v>
      </c>
      <c r="E1077" t="s">
        <v>1332</v>
      </c>
      <c r="F1077" s="3" t="s">
        <v>4906</v>
      </c>
      <c r="G1077" t="s">
        <v>4907</v>
      </c>
      <c r="H1077">
        <v>207</v>
      </c>
      <c r="I1077" t="s">
        <v>706</v>
      </c>
      <c r="J1077" t="s">
        <v>616</v>
      </c>
      <c r="K1077">
        <v>99</v>
      </c>
      <c r="L1077" t="s">
        <v>727</v>
      </c>
      <c r="M1077" s="3" t="s">
        <v>4400</v>
      </c>
      <c r="N1077" t="s">
        <v>4900</v>
      </c>
      <c r="O1077" t="s">
        <v>4901</v>
      </c>
      <c r="P1077">
        <v>0</v>
      </c>
      <c r="Q1077">
        <v>0</v>
      </c>
      <c r="R1077">
        <v>0</v>
      </c>
      <c r="S1077">
        <v>0</v>
      </c>
      <c r="T1077">
        <v>0</v>
      </c>
      <c r="U1077">
        <v>0</v>
      </c>
      <c r="V1077">
        <v>0</v>
      </c>
      <c r="W1077">
        <v>0</v>
      </c>
      <c r="X1077">
        <v>0</v>
      </c>
    </row>
    <row r="1078" spans="2:24" x14ac:dyDescent="0.3">
      <c r="B1078" s="3" t="s">
        <v>4904</v>
      </c>
      <c r="C1078" t="s">
        <v>4905</v>
      </c>
      <c r="D1078">
        <v>26</v>
      </c>
      <c r="E1078" t="s">
        <v>1332</v>
      </c>
      <c r="F1078" s="3" t="s">
        <v>4908</v>
      </c>
      <c r="G1078" t="s">
        <v>4909</v>
      </c>
      <c r="H1078">
        <v>354</v>
      </c>
      <c r="I1078" t="s">
        <v>615</v>
      </c>
      <c r="J1078" t="s">
        <v>616</v>
      </c>
      <c r="K1078">
        <v>54</v>
      </c>
      <c r="L1078" t="s">
        <v>617</v>
      </c>
      <c r="M1078" s="3" t="s">
        <v>4400</v>
      </c>
      <c r="N1078" t="s">
        <v>4900</v>
      </c>
      <c r="O1078" t="s">
        <v>4901</v>
      </c>
      <c r="P1078">
        <v>0</v>
      </c>
      <c r="Q1078">
        <v>0</v>
      </c>
      <c r="R1078">
        <v>0</v>
      </c>
      <c r="S1078">
        <v>0</v>
      </c>
      <c r="T1078">
        <v>0</v>
      </c>
      <c r="U1078">
        <v>0</v>
      </c>
      <c r="V1078">
        <v>101</v>
      </c>
      <c r="W1078">
        <v>10</v>
      </c>
      <c r="X1078">
        <v>0</v>
      </c>
    </row>
    <row r="1079" spans="2:24" x14ac:dyDescent="0.3">
      <c r="B1079" s="3" t="s">
        <v>3423</v>
      </c>
      <c r="C1079" t="s">
        <v>3424</v>
      </c>
      <c r="D1079">
        <v>47</v>
      </c>
      <c r="E1079" t="s">
        <v>678</v>
      </c>
      <c r="F1079" s="3" t="s">
        <v>4910</v>
      </c>
      <c r="G1079" t="s">
        <v>4911</v>
      </c>
      <c r="H1079">
        <v>500</v>
      </c>
      <c r="I1079" t="s">
        <v>210</v>
      </c>
      <c r="J1079" t="s">
        <v>616</v>
      </c>
      <c r="K1079">
        <v>43</v>
      </c>
      <c r="L1079" t="s">
        <v>636</v>
      </c>
      <c r="M1079" s="3" t="s">
        <v>4400</v>
      </c>
      <c r="N1079" t="s">
        <v>4912</v>
      </c>
      <c r="O1079" t="s">
        <v>4913</v>
      </c>
      <c r="P1079">
        <v>80</v>
      </c>
      <c r="Q1079">
        <v>0</v>
      </c>
      <c r="R1079">
        <v>0</v>
      </c>
      <c r="S1079">
        <v>0</v>
      </c>
      <c r="T1079">
        <v>0</v>
      </c>
      <c r="U1079">
        <v>0</v>
      </c>
      <c r="V1079">
        <v>0</v>
      </c>
      <c r="W1079">
        <v>0</v>
      </c>
      <c r="X1079">
        <v>0</v>
      </c>
    </row>
    <row r="1080" spans="2:24" x14ac:dyDescent="0.3">
      <c r="B1080" s="3" t="s">
        <v>252</v>
      </c>
      <c r="C1080" t="s">
        <v>253</v>
      </c>
      <c r="D1080">
        <v>60</v>
      </c>
      <c r="E1080" t="s">
        <v>641</v>
      </c>
      <c r="F1080" s="3" t="s">
        <v>4914</v>
      </c>
      <c r="G1080" t="s">
        <v>4915</v>
      </c>
      <c r="H1080">
        <v>500</v>
      </c>
      <c r="I1080" t="s">
        <v>210</v>
      </c>
      <c r="J1080" t="s">
        <v>616</v>
      </c>
      <c r="K1080">
        <v>45</v>
      </c>
      <c r="L1080" t="s">
        <v>685</v>
      </c>
      <c r="M1080" s="3" t="s">
        <v>4400</v>
      </c>
      <c r="N1080" t="s">
        <v>4916</v>
      </c>
      <c r="O1080" t="s">
        <v>4917</v>
      </c>
      <c r="P1080">
        <v>56</v>
      </c>
      <c r="Q1080">
        <v>0</v>
      </c>
      <c r="R1080">
        <v>0</v>
      </c>
      <c r="S1080">
        <v>1</v>
      </c>
      <c r="T1080">
        <v>0</v>
      </c>
      <c r="U1080">
        <v>0</v>
      </c>
      <c r="V1080">
        <v>0</v>
      </c>
      <c r="W1080">
        <v>0</v>
      </c>
      <c r="X1080">
        <v>0</v>
      </c>
    </row>
    <row r="1081" spans="2:24" x14ac:dyDescent="0.3">
      <c r="B1081" s="3" t="s">
        <v>4918</v>
      </c>
      <c r="C1081" t="s">
        <v>4919</v>
      </c>
      <c r="D1081">
        <v>60</v>
      </c>
      <c r="E1081" t="s">
        <v>641</v>
      </c>
      <c r="F1081" s="3" t="s">
        <v>4920</v>
      </c>
      <c r="G1081" t="s">
        <v>4921</v>
      </c>
      <c r="H1081">
        <v>500</v>
      </c>
      <c r="I1081" t="s">
        <v>210</v>
      </c>
      <c r="J1081" t="s">
        <v>616</v>
      </c>
      <c r="K1081">
        <v>47</v>
      </c>
      <c r="L1081" t="s">
        <v>630</v>
      </c>
      <c r="M1081" s="3" t="s">
        <v>4400</v>
      </c>
      <c r="N1081" t="s">
        <v>4922</v>
      </c>
      <c r="O1081" t="s">
        <v>4923</v>
      </c>
      <c r="P1081">
        <v>58</v>
      </c>
      <c r="Q1081">
        <v>0</v>
      </c>
      <c r="R1081">
        <v>0</v>
      </c>
      <c r="S1081">
        <v>0</v>
      </c>
      <c r="T1081">
        <v>0</v>
      </c>
      <c r="U1081">
        <v>0</v>
      </c>
      <c r="V1081">
        <v>0</v>
      </c>
      <c r="W1081">
        <v>0</v>
      </c>
      <c r="X1081">
        <v>0</v>
      </c>
    </row>
    <row r="1082" spans="2:24" x14ac:dyDescent="0.3">
      <c r="B1082" s="3" t="s">
        <v>4924</v>
      </c>
      <c r="C1082" t="s">
        <v>4925</v>
      </c>
      <c r="D1082">
        <v>73</v>
      </c>
      <c r="E1082" t="s">
        <v>1099</v>
      </c>
      <c r="F1082" s="3" t="s">
        <v>4926</v>
      </c>
      <c r="G1082" t="s">
        <v>4927</v>
      </c>
      <c r="H1082">
        <v>500</v>
      </c>
      <c r="I1082" t="s">
        <v>210</v>
      </c>
      <c r="J1082" t="s">
        <v>629</v>
      </c>
      <c r="K1082">
        <v>47</v>
      </c>
      <c r="L1082" t="s">
        <v>630</v>
      </c>
      <c r="M1082" s="3" t="s">
        <v>4400</v>
      </c>
      <c r="N1082" t="s">
        <v>4928</v>
      </c>
      <c r="O1082" t="s">
        <v>4929</v>
      </c>
      <c r="P1082">
        <v>45</v>
      </c>
      <c r="Q1082">
        <v>0</v>
      </c>
      <c r="R1082">
        <v>0</v>
      </c>
      <c r="S1082">
        <v>0</v>
      </c>
      <c r="T1082">
        <v>0</v>
      </c>
      <c r="U1082">
        <v>0</v>
      </c>
      <c r="V1082">
        <v>0</v>
      </c>
      <c r="W1082">
        <v>0</v>
      </c>
      <c r="X1082">
        <v>0</v>
      </c>
    </row>
    <row r="1083" spans="2:24" x14ac:dyDescent="0.3">
      <c r="B1083" s="3" t="s">
        <v>4930</v>
      </c>
      <c r="C1083" t="s">
        <v>4931</v>
      </c>
      <c r="D1083">
        <v>17</v>
      </c>
      <c r="E1083" t="s">
        <v>712</v>
      </c>
      <c r="F1083" s="3" t="s">
        <v>4932</v>
      </c>
      <c r="G1083" t="s">
        <v>4778</v>
      </c>
      <c r="H1083">
        <v>202</v>
      </c>
      <c r="I1083" t="s">
        <v>650</v>
      </c>
      <c r="J1083" t="s">
        <v>616</v>
      </c>
      <c r="K1083">
        <v>8</v>
      </c>
      <c r="L1083" t="s">
        <v>786</v>
      </c>
      <c r="M1083" s="3" t="s">
        <v>4400</v>
      </c>
      <c r="N1083" t="s">
        <v>4933</v>
      </c>
      <c r="O1083" t="s">
        <v>4934</v>
      </c>
      <c r="P1083">
        <v>0</v>
      </c>
      <c r="Q1083">
        <v>0</v>
      </c>
      <c r="R1083">
        <v>0</v>
      </c>
      <c r="S1083">
        <v>1</v>
      </c>
      <c r="T1083">
        <v>0</v>
      </c>
      <c r="U1083">
        <v>0</v>
      </c>
      <c r="V1083">
        <v>0</v>
      </c>
      <c r="W1083">
        <v>0</v>
      </c>
      <c r="X1083">
        <v>0</v>
      </c>
    </row>
    <row r="1084" spans="2:24" x14ac:dyDescent="0.3">
      <c r="B1084" s="3" t="s">
        <v>213</v>
      </c>
      <c r="C1084" t="s">
        <v>210</v>
      </c>
      <c r="D1084">
        <v>21</v>
      </c>
      <c r="E1084" t="s">
        <v>612</v>
      </c>
      <c r="F1084" s="3" t="s">
        <v>211</v>
      </c>
      <c r="G1084" t="s">
        <v>212</v>
      </c>
      <c r="H1084">
        <v>500</v>
      </c>
      <c r="I1084" t="s">
        <v>210</v>
      </c>
      <c r="J1084" t="s">
        <v>616</v>
      </c>
      <c r="K1084">
        <v>45</v>
      </c>
      <c r="L1084" t="s">
        <v>685</v>
      </c>
      <c r="M1084" s="3" t="s">
        <v>4400</v>
      </c>
      <c r="N1084" t="s">
        <v>4935</v>
      </c>
      <c r="O1084" t="s">
        <v>457</v>
      </c>
      <c r="P1084">
        <v>68</v>
      </c>
      <c r="Q1084">
        <v>0</v>
      </c>
      <c r="R1084">
        <v>0</v>
      </c>
      <c r="S1084">
        <v>4</v>
      </c>
      <c r="T1084">
        <v>0</v>
      </c>
      <c r="U1084">
        <v>0</v>
      </c>
      <c r="V1084">
        <v>0</v>
      </c>
      <c r="W1084">
        <v>0</v>
      </c>
      <c r="X1084">
        <v>0</v>
      </c>
    </row>
    <row r="1085" spans="2:24" x14ac:dyDescent="0.3">
      <c r="B1085" s="3" t="s">
        <v>3423</v>
      </c>
      <c r="C1085" t="s">
        <v>3424</v>
      </c>
      <c r="D1085">
        <v>47</v>
      </c>
      <c r="E1085" t="s">
        <v>678</v>
      </c>
      <c r="F1085" s="3" t="s">
        <v>4936</v>
      </c>
      <c r="G1085" t="s">
        <v>4937</v>
      </c>
      <c r="H1085">
        <v>354</v>
      </c>
      <c r="I1085" t="s">
        <v>615</v>
      </c>
      <c r="J1085" t="s">
        <v>616</v>
      </c>
      <c r="K1085">
        <v>54</v>
      </c>
      <c r="L1085" t="s">
        <v>617</v>
      </c>
      <c r="M1085" s="3" t="s">
        <v>4400</v>
      </c>
      <c r="N1085" t="s">
        <v>4938</v>
      </c>
      <c r="O1085" t="s">
        <v>4939</v>
      </c>
      <c r="P1085">
        <v>0</v>
      </c>
      <c r="Q1085">
        <v>0</v>
      </c>
      <c r="R1085">
        <v>0</v>
      </c>
      <c r="S1085">
        <v>0</v>
      </c>
      <c r="T1085">
        <v>0</v>
      </c>
      <c r="U1085">
        <v>0</v>
      </c>
      <c r="V1085">
        <v>20</v>
      </c>
      <c r="W1085">
        <v>0</v>
      </c>
      <c r="X1085">
        <v>0</v>
      </c>
    </row>
    <row r="1086" spans="2:24" x14ac:dyDescent="0.3">
      <c r="B1086" s="3" t="s">
        <v>4940</v>
      </c>
      <c r="C1086" t="s">
        <v>4941</v>
      </c>
      <c r="D1086">
        <v>13</v>
      </c>
      <c r="E1086" t="s">
        <v>699</v>
      </c>
      <c r="F1086" s="3" t="s">
        <v>4942</v>
      </c>
      <c r="G1086" t="s">
        <v>4943</v>
      </c>
      <c r="H1086">
        <v>500</v>
      </c>
      <c r="I1086" t="s">
        <v>210</v>
      </c>
      <c r="J1086" t="s">
        <v>629</v>
      </c>
      <c r="K1086">
        <v>41</v>
      </c>
      <c r="L1086" t="s">
        <v>660</v>
      </c>
      <c r="M1086" s="3" t="s">
        <v>4400</v>
      </c>
      <c r="N1086" t="s">
        <v>4944</v>
      </c>
      <c r="O1086" t="s">
        <v>4945</v>
      </c>
      <c r="P1086">
        <v>153</v>
      </c>
      <c r="Q1086">
        <v>0</v>
      </c>
      <c r="R1086">
        <v>0</v>
      </c>
      <c r="S1086">
        <v>0</v>
      </c>
      <c r="T1086">
        <v>0</v>
      </c>
      <c r="U1086">
        <v>0</v>
      </c>
      <c r="V1086">
        <v>0</v>
      </c>
      <c r="W1086">
        <v>0</v>
      </c>
      <c r="X1086">
        <v>0</v>
      </c>
    </row>
    <row r="1087" spans="2:24" x14ac:dyDescent="0.3">
      <c r="B1087" s="3" t="s">
        <v>4940</v>
      </c>
      <c r="C1087" t="s">
        <v>4941</v>
      </c>
      <c r="D1087">
        <v>13</v>
      </c>
      <c r="E1087" t="s">
        <v>699</v>
      </c>
      <c r="F1087" s="3" t="s">
        <v>4946</v>
      </c>
      <c r="G1087" t="s">
        <v>4947</v>
      </c>
      <c r="H1087">
        <v>354</v>
      </c>
      <c r="I1087" t="s">
        <v>615</v>
      </c>
      <c r="J1087" t="s">
        <v>629</v>
      </c>
      <c r="K1087">
        <v>54</v>
      </c>
      <c r="L1087" t="s">
        <v>617</v>
      </c>
      <c r="M1087" s="3" t="s">
        <v>4400</v>
      </c>
      <c r="N1087" t="s">
        <v>4944</v>
      </c>
      <c r="O1087" t="s">
        <v>4945</v>
      </c>
      <c r="P1087">
        <v>0</v>
      </c>
      <c r="Q1087">
        <v>0</v>
      </c>
      <c r="R1087">
        <v>0</v>
      </c>
      <c r="S1087">
        <v>0</v>
      </c>
      <c r="T1087">
        <v>0</v>
      </c>
      <c r="U1087">
        <v>0</v>
      </c>
      <c r="V1087">
        <v>54</v>
      </c>
      <c r="W1087">
        <v>0</v>
      </c>
      <c r="X1087">
        <v>0</v>
      </c>
    </row>
    <row r="1088" spans="2:24" x14ac:dyDescent="0.3">
      <c r="B1088" s="3" t="s">
        <v>164</v>
      </c>
      <c r="C1088" t="s">
        <v>165</v>
      </c>
      <c r="D1088">
        <v>60</v>
      </c>
      <c r="E1088" t="s">
        <v>641</v>
      </c>
      <c r="F1088" s="3" t="s">
        <v>4948</v>
      </c>
      <c r="G1088" t="s">
        <v>4949</v>
      </c>
      <c r="H1088">
        <v>500</v>
      </c>
      <c r="I1088" t="s">
        <v>210</v>
      </c>
      <c r="J1088" t="s">
        <v>616</v>
      </c>
      <c r="K1088">
        <v>40</v>
      </c>
      <c r="L1088" t="s">
        <v>623</v>
      </c>
      <c r="M1088" s="3" t="s">
        <v>4400</v>
      </c>
      <c r="N1088" t="s">
        <v>4950</v>
      </c>
      <c r="O1088" t="s">
        <v>4951</v>
      </c>
      <c r="P1088">
        <v>75</v>
      </c>
      <c r="Q1088">
        <v>6</v>
      </c>
      <c r="R1088">
        <v>0</v>
      </c>
      <c r="S1088">
        <v>1</v>
      </c>
      <c r="T1088">
        <v>0</v>
      </c>
      <c r="U1088">
        <v>0</v>
      </c>
      <c r="V1088">
        <v>0</v>
      </c>
      <c r="W1088">
        <v>0</v>
      </c>
      <c r="X1088">
        <v>0</v>
      </c>
    </row>
    <row r="1089" spans="2:24" x14ac:dyDescent="0.3">
      <c r="B1089" s="3" t="s">
        <v>201</v>
      </c>
      <c r="C1089" t="s">
        <v>202</v>
      </c>
      <c r="D1089">
        <v>21</v>
      </c>
      <c r="E1089" t="s">
        <v>612</v>
      </c>
      <c r="F1089" s="3" t="s">
        <v>199</v>
      </c>
      <c r="G1089" t="s">
        <v>200</v>
      </c>
      <c r="H1089">
        <v>500</v>
      </c>
      <c r="I1089" t="s">
        <v>210</v>
      </c>
      <c r="J1089" t="s">
        <v>616</v>
      </c>
      <c r="K1089">
        <v>41</v>
      </c>
      <c r="L1089" t="s">
        <v>660</v>
      </c>
      <c r="M1089" s="3" t="s">
        <v>4400</v>
      </c>
      <c r="N1089" t="s">
        <v>4952</v>
      </c>
      <c r="O1089" t="s">
        <v>454</v>
      </c>
      <c r="P1089">
        <v>64</v>
      </c>
      <c r="Q1089">
        <v>0</v>
      </c>
      <c r="R1089">
        <v>0</v>
      </c>
      <c r="S1089">
        <v>2</v>
      </c>
      <c r="T1089">
        <v>0</v>
      </c>
      <c r="U1089">
        <v>0</v>
      </c>
      <c r="V1089">
        <v>0</v>
      </c>
      <c r="W1089">
        <v>0</v>
      </c>
      <c r="X1089">
        <v>0</v>
      </c>
    </row>
    <row r="1090" spans="2:24" x14ac:dyDescent="0.3">
      <c r="B1090" s="3" t="s">
        <v>4953</v>
      </c>
      <c r="C1090" t="s">
        <v>4954</v>
      </c>
      <c r="D1090">
        <v>21</v>
      </c>
      <c r="E1090" t="s">
        <v>612</v>
      </c>
      <c r="F1090" s="3" t="s">
        <v>4955</v>
      </c>
      <c r="G1090" t="s">
        <v>4956</v>
      </c>
      <c r="H1090">
        <v>500</v>
      </c>
      <c r="I1090" t="s">
        <v>210</v>
      </c>
      <c r="J1090" t="s">
        <v>616</v>
      </c>
      <c r="K1090">
        <v>45</v>
      </c>
      <c r="L1090" t="s">
        <v>685</v>
      </c>
      <c r="M1090" s="3" t="s">
        <v>4400</v>
      </c>
      <c r="N1090" t="s">
        <v>4957</v>
      </c>
      <c r="O1090" t="s">
        <v>4958</v>
      </c>
      <c r="P1090">
        <v>25</v>
      </c>
      <c r="Q1090">
        <v>0</v>
      </c>
      <c r="R1090">
        <v>0</v>
      </c>
      <c r="S1090">
        <v>0</v>
      </c>
      <c r="T1090">
        <v>0</v>
      </c>
      <c r="U1090">
        <v>0</v>
      </c>
      <c r="V1090">
        <v>0</v>
      </c>
      <c r="W1090">
        <v>0</v>
      </c>
      <c r="X1090">
        <v>0</v>
      </c>
    </row>
    <row r="1091" spans="2:24" x14ac:dyDescent="0.3">
      <c r="B1091" s="3" t="s">
        <v>4959</v>
      </c>
      <c r="C1091" t="s">
        <v>175</v>
      </c>
      <c r="D1091">
        <v>21</v>
      </c>
      <c r="E1091" t="s">
        <v>612</v>
      </c>
      <c r="F1091" s="3" t="s">
        <v>4960</v>
      </c>
      <c r="G1091" t="s">
        <v>4961</v>
      </c>
      <c r="H1091">
        <v>500</v>
      </c>
      <c r="I1091" t="s">
        <v>210</v>
      </c>
      <c r="J1091" t="s">
        <v>616</v>
      </c>
      <c r="K1091">
        <v>41</v>
      </c>
      <c r="L1091" t="s">
        <v>660</v>
      </c>
      <c r="M1091" s="3" t="s">
        <v>4400</v>
      </c>
      <c r="N1091" t="s">
        <v>4962</v>
      </c>
      <c r="O1091" t="s">
        <v>4963</v>
      </c>
      <c r="P1091">
        <v>81</v>
      </c>
      <c r="Q1091">
        <v>0</v>
      </c>
      <c r="R1091">
        <v>0</v>
      </c>
      <c r="S1091">
        <v>0</v>
      </c>
      <c r="T1091">
        <v>0</v>
      </c>
      <c r="U1091">
        <v>0</v>
      </c>
      <c r="V1091">
        <v>0</v>
      </c>
      <c r="W1091">
        <v>0</v>
      </c>
      <c r="X1091">
        <v>0</v>
      </c>
    </row>
    <row r="1092" spans="2:24" x14ac:dyDescent="0.3">
      <c r="B1092" s="3" t="s">
        <v>4964</v>
      </c>
      <c r="C1092" t="s">
        <v>4965</v>
      </c>
      <c r="D1092">
        <v>11</v>
      </c>
      <c r="E1092" t="s">
        <v>864</v>
      </c>
      <c r="F1092" s="3" t="s">
        <v>4966</v>
      </c>
      <c r="G1092" t="s">
        <v>4967</v>
      </c>
      <c r="H1092">
        <v>500</v>
      </c>
      <c r="I1092" t="s">
        <v>210</v>
      </c>
      <c r="J1092" t="s">
        <v>629</v>
      </c>
      <c r="K1092">
        <v>40</v>
      </c>
      <c r="L1092" t="s">
        <v>623</v>
      </c>
      <c r="M1092" s="3" t="s">
        <v>4968</v>
      </c>
      <c r="N1092" t="s">
        <v>4969</v>
      </c>
      <c r="O1092" t="s">
        <v>4970</v>
      </c>
      <c r="P1092">
        <v>191</v>
      </c>
      <c r="Q1092">
        <v>0</v>
      </c>
      <c r="R1092">
        <v>0</v>
      </c>
      <c r="S1092">
        <v>0</v>
      </c>
      <c r="T1092">
        <v>0</v>
      </c>
      <c r="U1092">
        <v>11</v>
      </c>
      <c r="V1092">
        <v>0</v>
      </c>
      <c r="W1092">
        <v>0</v>
      </c>
      <c r="X1092">
        <v>0</v>
      </c>
    </row>
    <row r="1093" spans="2:24" x14ac:dyDescent="0.3">
      <c r="B1093" s="3" t="s">
        <v>4971</v>
      </c>
      <c r="C1093" t="s">
        <v>4972</v>
      </c>
      <c r="D1093">
        <v>13</v>
      </c>
      <c r="E1093" t="s">
        <v>699</v>
      </c>
      <c r="F1093" s="3" t="s">
        <v>4973</v>
      </c>
      <c r="G1093" t="s">
        <v>4974</v>
      </c>
      <c r="H1093">
        <v>500</v>
      </c>
      <c r="I1093" t="s">
        <v>210</v>
      </c>
      <c r="J1093" t="s">
        <v>629</v>
      </c>
      <c r="K1093">
        <v>40</v>
      </c>
      <c r="L1093" t="s">
        <v>623</v>
      </c>
      <c r="M1093" s="3" t="s">
        <v>4968</v>
      </c>
      <c r="N1093" t="s">
        <v>4975</v>
      </c>
      <c r="O1093" t="s">
        <v>4976</v>
      </c>
      <c r="P1093">
        <v>115</v>
      </c>
      <c r="Q1093">
        <v>0</v>
      </c>
      <c r="R1093">
        <v>0</v>
      </c>
      <c r="S1093">
        <v>0</v>
      </c>
      <c r="T1093">
        <v>0</v>
      </c>
      <c r="U1093">
        <v>0</v>
      </c>
      <c r="V1093">
        <v>0</v>
      </c>
      <c r="W1093">
        <v>0</v>
      </c>
      <c r="X1093">
        <v>0</v>
      </c>
    </row>
    <row r="1094" spans="2:24" x14ac:dyDescent="0.3">
      <c r="B1094" s="3" t="s">
        <v>4977</v>
      </c>
      <c r="C1094" t="s">
        <v>4978</v>
      </c>
      <c r="D1094">
        <v>60</v>
      </c>
      <c r="E1094" t="s">
        <v>641</v>
      </c>
      <c r="F1094" s="3" t="s">
        <v>4979</v>
      </c>
      <c r="G1094" t="s">
        <v>4980</v>
      </c>
      <c r="H1094">
        <v>209</v>
      </c>
      <c r="I1094" t="s">
        <v>726</v>
      </c>
      <c r="J1094" t="s">
        <v>629</v>
      </c>
      <c r="K1094">
        <v>9</v>
      </c>
      <c r="L1094" t="s">
        <v>707</v>
      </c>
      <c r="M1094" s="3" t="s">
        <v>4968</v>
      </c>
      <c r="N1094" t="s">
        <v>4981</v>
      </c>
      <c r="O1094" t="s">
        <v>4982</v>
      </c>
      <c r="P1094">
        <v>0</v>
      </c>
      <c r="Q1094">
        <v>0</v>
      </c>
      <c r="R1094">
        <v>0</v>
      </c>
      <c r="S1094">
        <v>0</v>
      </c>
      <c r="T1094">
        <v>0</v>
      </c>
      <c r="U1094">
        <v>0</v>
      </c>
      <c r="V1094">
        <v>50</v>
      </c>
      <c r="W1094">
        <v>0</v>
      </c>
      <c r="X1094">
        <v>0</v>
      </c>
    </row>
    <row r="1095" spans="2:24" x14ac:dyDescent="0.3">
      <c r="B1095" s="3" t="s">
        <v>4983</v>
      </c>
      <c r="C1095" t="s">
        <v>4984</v>
      </c>
      <c r="D1095">
        <v>14</v>
      </c>
      <c r="E1095" t="s">
        <v>967</v>
      </c>
      <c r="F1095" s="3" t="s">
        <v>4985</v>
      </c>
      <c r="G1095" t="s">
        <v>4986</v>
      </c>
      <c r="H1095">
        <v>500</v>
      </c>
      <c r="I1095" t="s">
        <v>210</v>
      </c>
      <c r="J1095" t="s">
        <v>629</v>
      </c>
      <c r="K1095">
        <v>40</v>
      </c>
      <c r="L1095" t="s">
        <v>623</v>
      </c>
      <c r="M1095" s="3" t="s">
        <v>4968</v>
      </c>
      <c r="N1095" t="s">
        <v>4981</v>
      </c>
      <c r="O1095" t="s">
        <v>4982</v>
      </c>
      <c r="P1095">
        <v>139</v>
      </c>
      <c r="Q1095">
        <v>0</v>
      </c>
      <c r="R1095">
        <v>10</v>
      </c>
      <c r="S1095">
        <v>0</v>
      </c>
      <c r="T1095">
        <v>0</v>
      </c>
      <c r="U1095">
        <v>0</v>
      </c>
      <c r="V1095">
        <v>0</v>
      </c>
      <c r="W1095">
        <v>0</v>
      </c>
      <c r="X1095">
        <v>0</v>
      </c>
    </row>
    <row r="1096" spans="2:24" x14ac:dyDescent="0.3">
      <c r="B1096" s="3" t="s">
        <v>4987</v>
      </c>
      <c r="C1096" t="s">
        <v>4988</v>
      </c>
      <c r="D1096">
        <v>65</v>
      </c>
      <c r="E1096" t="s">
        <v>4989</v>
      </c>
      <c r="F1096" s="3" t="s">
        <v>4990</v>
      </c>
      <c r="G1096" t="s">
        <v>4991</v>
      </c>
      <c r="H1096">
        <v>500</v>
      </c>
      <c r="I1096" t="s">
        <v>210</v>
      </c>
      <c r="J1096" t="s">
        <v>616</v>
      </c>
      <c r="K1096">
        <v>45</v>
      </c>
      <c r="L1096" t="s">
        <v>685</v>
      </c>
      <c r="M1096" s="3" t="s">
        <v>4968</v>
      </c>
      <c r="N1096" t="s">
        <v>4992</v>
      </c>
      <c r="O1096" t="s">
        <v>4993</v>
      </c>
      <c r="P1096">
        <v>70</v>
      </c>
      <c r="Q1096">
        <v>0</v>
      </c>
      <c r="R1096">
        <v>0</v>
      </c>
      <c r="S1096">
        <v>0</v>
      </c>
      <c r="T1096">
        <v>0</v>
      </c>
      <c r="U1096">
        <v>0</v>
      </c>
      <c r="V1096">
        <v>0</v>
      </c>
      <c r="W1096">
        <v>0</v>
      </c>
      <c r="X1096">
        <v>0</v>
      </c>
    </row>
    <row r="1097" spans="2:24" x14ac:dyDescent="0.3">
      <c r="B1097" s="3" t="s">
        <v>4994</v>
      </c>
      <c r="C1097" t="s">
        <v>4995</v>
      </c>
      <c r="D1097">
        <v>21</v>
      </c>
      <c r="E1097" t="s">
        <v>612</v>
      </c>
      <c r="F1097" s="3" t="s">
        <v>4996</v>
      </c>
      <c r="G1097" t="s">
        <v>4997</v>
      </c>
      <c r="H1097">
        <v>500</v>
      </c>
      <c r="I1097" t="s">
        <v>210</v>
      </c>
      <c r="J1097" t="s">
        <v>616</v>
      </c>
      <c r="K1097">
        <v>41</v>
      </c>
      <c r="L1097" t="s">
        <v>660</v>
      </c>
      <c r="M1097" s="3" t="s">
        <v>4968</v>
      </c>
      <c r="N1097" t="s">
        <v>4998</v>
      </c>
      <c r="O1097" t="s">
        <v>4999</v>
      </c>
      <c r="P1097">
        <v>79</v>
      </c>
      <c r="Q1097">
        <v>0</v>
      </c>
      <c r="R1097">
        <v>0</v>
      </c>
      <c r="S1097">
        <v>0</v>
      </c>
      <c r="T1097">
        <v>0</v>
      </c>
      <c r="U1097">
        <v>0</v>
      </c>
      <c r="V1097">
        <v>0</v>
      </c>
      <c r="W1097">
        <v>0</v>
      </c>
      <c r="X1097">
        <v>0</v>
      </c>
    </row>
    <row r="1098" spans="2:24" x14ac:dyDescent="0.3">
      <c r="B1098" s="3" t="s">
        <v>4994</v>
      </c>
      <c r="C1098" t="s">
        <v>4995</v>
      </c>
      <c r="D1098">
        <v>21</v>
      </c>
      <c r="E1098" t="s">
        <v>612</v>
      </c>
      <c r="F1098" s="3" t="s">
        <v>5000</v>
      </c>
      <c r="G1098" t="s">
        <v>5001</v>
      </c>
      <c r="H1098">
        <v>500</v>
      </c>
      <c r="I1098" t="s">
        <v>210</v>
      </c>
      <c r="J1098" t="s">
        <v>616</v>
      </c>
      <c r="K1098">
        <v>41</v>
      </c>
      <c r="L1098" t="s">
        <v>660</v>
      </c>
      <c r="M1098" s="3" t="s">
        <v>4968</v>
      </c>
      <c r="N1098" t="s">
        <v>4998</v>
      </c>
      <c r="O1098" t="s">
        <v>4999</v>
      </c>
      <c r="P1098">
        <v>81</v>
      </c>
      <c r="Q1098">
        <v>0</v>
      </c>
      <c r="R1098">
        <v>0</v>
      </c>
      <c r="S1098">
        <v>0</v>
      </c>
      <c r="T1098">
        <v>0</v>
      </c>
      <c r="U1098">
        <v>0</v>
      </c>
      <c r="V1098">
        <v>0</v>
      </c>
      <c r="W1098">
        <v>0</v>
      </c>
      <c r="X1098">
        <v>0</v>
      </c>
    </row>
    <row r="1099" spans="2:24" x14ac:dyDescent="0.3">
      <c r="B1099" s="3" t="s">
        <v>5002</v>
      </c>
      <c r="C1099" t="s">
        <v>5003</v>
      </c>
      <c r="D1099">
        <v>60</v>
      </c>
      <c r="E1099" t="s">
        <v>641</v>
      </c>
      <c r="F1099" s="3" t="s">
        <v>5004</v>
      </c>
      <c r="G1099" t="s">
        <v>5005</v>
      </c>
      <c r="H1099">
        <v>354</v>
      </c>
      <c r="I1099" t="s">
        <v>615</v>
      </c>
      <c r="J1099" t="s">
        <v>616</v>
      </c>
      <c r="K1099">
        <v>54</v>
      </c>
      <c r="L1099" t="s">
        <v>617</v>
      </c>
      <c r="M1099" s="3" t="s">
        <v>4968</v>
      </c>
      <c r="N1099" t="s">
        <v>4998</v>
      </c>
      <c r="O1099" t="s">
        <v>4999</v>
      </c>
      <c r="P1099">
        <v>0</v>
      </c>
      <c r="Q1099">
        <v>0</v>
      </c>
      <c r="R1099">
        <v>0</v>
      </c>
      <c r="S1099">
        <v>0</v>
      </c>
      <c r="T1099">
        <v>0</v>
      </c>
      <c r="U1099">
        <v>0</v>
      </c>
      <c r="V1099">
        <v>55</v>
      </c>
      <c r="W1099">
        <v>0</v>
      </c>
      <c r="X1099">
        <v>0</v>
      </c>
    </row>
    <row r="1100" spans="2:24" x14ac:dyDescent="0.3">
      <c r="B1100" s="3" t="s">
        <v>5006</v>
      </c>
      <c r="C1100" t="s">
        <v>5007</v>
      </c>
      <c r="D1100">
        <v>61</v>
      </c>
      <c r="E1100" t="s">
        <v>688</v>
      </c>
      <c r="F1100" s="3" t="s">
        <v>5008</v>
      </c>
      <c r="G1100" t="s">
        <v>5009</v>
      </c>
      <c r="H1100">
        <v>500</v>
      </c>
      <c r="I1100" t="s">
        <v>210</v>
      </c>
      <c r="J1100" t="s">
        <v>616</v>
      </c>
      <c r="K1100">
        <v>40</v>
      </c>
      <c r="L1100" t="s">
        <v>623</v>
      </c>
      <c r="M1100" s="3" t="s">
        <v>4968</v>
      </c>
      <c r="N1100" t="s">
        <v>5010</v>
      </c>
      <c r="O1100" t="s">
        <v>5011</v>
      </c>
      <c r="P1100">
        <v>50</v>
      </c>
      <c r="Q1100">
        <v>0</v>
      </c>
      <c r="R1100">
        <v>0</v>
      </c>
      <c r="S1100">
        <v>0</v>
      </c>
      <c r="T1100">
        <v>0</v>
      </c>
      <c r="U1100">
        <v>0</v>
      </c>
      <c r="V1100">
        <v>0</v>
      </c>
      <c r="W1100">
        <v>0</v>
      </c>
      <c r="X1100">
        <v>0</v>
      </c>
    </row>
    <row r="1101" spans="2:24" x14ac:dyDescent="0.3">
      <c r="B1101" s="3" t="s">
        <v>5012</v>
      </c>
      <c r="C1101" t="s">
        <v>5013</v>
      </c>
      <c r="D1101">
        <v>17</v>
      </c>
      <c r="E1101" t="s">
        <v>712</v>
      </c>
      <c r="F1101" s="3" t="s">
        <v>5014</v>
      </c>
      <c r="G1101" t="s">
        <v>5015</v>
      </c>
      <c r="H1101">
        <v>202</v>
      </c>
      <c r="I1101" t="s">
        <v>650</v>
      </c>
      <c r="J1101" t="s">
        <v>616</v>
      </c>
      <c r="K1101">
        <v>8</v>
      </c>
      <c r="L1101" t="s">
        <v>786</v>
      </c>
      <c r="M1101" s="3" t="s">
        <v>4968</v>
      </c>
      <c r="N1101" t="s">
        <v>5010</v>
      </c>
      <c r="O1101" t="s">
        <v>5011</v>
      </c>
      <c r="P1101">
        <v>0</v>
      </c>
      <c r="Q1101">
        <v>0</v>
      </c>
      <c r="R1101">
        <v>0</v>
      </c>
      <c r="S1101">
        <v>0</v>
      </c>
      <c r="T1101">
        <v>0</v>
      </c>
      <c r="U1101">
        <v>0</v>
      </c>
      <c r="V1101">
        <v>0</v>
      </c>
      <c r="W1101">
        <v>0</v>
      </c>
      <c r="X1101">
        <v>0</v>
      </c>
    </row>
    <row r="1102" spans="2:24" x14ac:dyDescent="0.3">
      <c r="B1102" s="3" t="s">
        <v>5012</v>
      </c>
      <c r="C1102" t="s">
        <v>5013</v>
      </c>
      <c r="D1102">
        <v>17</v>
      </c>
      <c r="E1102" t="s">
        <v>712</v>
      </c>
      <c r="F1102" s="3" t="s">
        <v>5016</v>
      </c>
      <c r="G1102" t="s">
        <v>5017</v>
      </c>
      <c r="H1102">
        <v>202</v>
      </c>
      <c r="I1102" t="s">
        <v>650</v>
      </c>
      <c r="J1102" t="s">
        <v>616</v>
      </c>
      <c r="K1102">
        <v>8</v>
      </c>
      <c r="L1102" t="s">
        <v>786</v>
      </c>
      <c r="M1102" s="3" t="s">
        <v>4968</v>
      </c>
      <c r="N1102" t="s">
        <v>5010</v>
      </c>
      <c r="O1102" t="s">
        <v>5011</v>
      </c>
      <c r="P1102">
        <v>0</v>
      </c>
      <c r="Q1102">
        <v>0</v>
      </c>
      <c r="R1102">
        <v>0</v>
      </c>
      <c r="S1102">
        <v>0</v>
      </c>
      <c r="T1102">
        <v>0</v>
      </c>
      <c r="U1102">
        <v>0</v>
      </c>
      <c r="V1102">
        <v>0</v>
      </c>
      <c r="W1102">
        <v>0</v>
      </c>
      <c r="X1102">
        <v>0</v>
      </c>
    </row>
    <row r="1103" spans="2:24" x14ac:dyDescent="0.3">
      <c r="B1103" s="3" t="s">
        <v>5018</v>
      </c>
      <c r="C1103" t="s">
        <v>5019</v>
      </c>
      <c r="D1103">
        <v>60</v>
      </c>
      <c r="E1103" t="s">
        <v>641</v>
      </c>
      <c r="F1103" s="3" t="s">
        <v>5020</v>
      </c>
      <c r="G1103" t="s">
        <v>5021</v>
      </c>
      <c r="H1103">
        <v>354</v>
      </c>
      <c r="I1103" t="s">
        <v>615</v>
      </c>
      <c r="J1103" t="s">
        <v>616</v>
      </c>
      <c r="K1103">
        <v>54</v>
      </c>
      <c r="L1103" t="s">
        <v>617</v>
      </c>
      <c r="M1103" s="3" t="s">
        <v>4968</v>
      </c>
      <c r="N1103" t="s">
        <v>5022</v>
      </c>
      <c r="O1103" t="s">
        <v>5023</v>
      </c>
      <c r="P1103">
        <v>0</v>
      </c>
      <c r="Q1103">
        <v>0</v>
      </c>
      <c r="R1103">
        <v>0</v>
      </c>
      <c r="S1103">
        <v>0</v>
      </c>
      <c r="T1103">
        <v>0</v>
      </c>
      <c r="U1103">
        <v>0</v>
      </c>
      <c r="V1103">
        <v>84</v>
      </c>
      <c r="W1103">
        <v>10</v>
      </c>
      <c r="X1103">
        <v>0</v>
      </c>
    </row>
    <row r="1104" spans="2:24" x14ac:dyDescent="0.3">
      <c r="B1104" s="3" t="s">
        <v>5024</v>
      </c>
      <c r="C1104" t="s">
        <v>5025</v>
      </c>
      <c r="D1104">
        <v>13</v>
      </c>
      <c r="E1104" t="s">
        <v>699</v>
      </c>
      <c r="F1104" s="3" t="s">
        <v>5026</v>
      </c>
      <c r="G1104" t="s">
        <v>5027</v>
      </c>
      <c r="H1104">
        <v>500</v>
      </c>
      <c r="I1104" t="s">
        <v>210</v>
      </c>
      <c r="J1104" t="s">
        <v>629</v>
      </c>
      <c r="K1104">
        <v>40</v>
      </c>
      <c r="L1104" t="s">
        <v>623</v>
      </c>
      <c r="M1104" s="3" t="s">
        <v>4968</v>
      </c>
      <c r="N1104" t="s">
        <v>5022</v>
      </c>
      <c r="O1104" t="s">
        <v>5023</v>
      </c>
      <c r="P1104">
        <v>170</v>
      </c>
      <c r="Q1104">
        <v>0</v>
      </c>
      <c r="R1104">
        <v>6</v>
      </c>
      <c r="S1104">
        <v>2</v>
      </c>
      <c r="T1104">
        <v>0</v>
      </c>
      <c r="U1104">
        <v>12</v>
      </c>
      <c r="V1104">
        <v>0</v>
      </c>
      <c r="W1104">
        <v>0</v>
      </c>
      <c r="X1104">
        <v>0</v>
      </c>
    </row>
    <row r="1105" spans="2:24" x14ac:dyDescent="0.3">
      <c r="B1105" s="3" t="s">
        <v>5028</v>
      </c>
      <c r="C1105" t="s">
        <v>5029</v>
      </c>
      <c r="D1105">
        <v>60</v>
      </c>
      <c r="E1105" t="s">
        <v>641</v>
      </c>
      <c r="F1105" s="3" t="s">
        <v>5030</v>
      </c>
      <c r="G1105" t="s">
        <v>5031</v>
      </c>
      <c r="H1105">
        <v>354</v>
      </c>
      <c r="I1105" t="s">
        <v>615</v>
      </c>
      <c r="J1105" t="s">
        <v>616</v>
      </c>
      <c r="K1105">
        <v>54</v>
      </c>
      <c r="L1105" t="s">
        <v>617</v>
      </c>
      <c r="M1105" s="3" t="s">
        <v>4968</v>
      </c>
      <c r="N1105" t="s">
        <v>5032</v>
      </c>
      <c r="O1105" t="s">
        <v>5033</v>
      </c>
      <c r="P1105">
        <v>0</v>
      </c>
      <c r="Q1105">
        <v>0</v>
      </c>
      <c r="R1105">
        <v>0</v>
      </c>
      <c r="S1105">
        <v>0</v>
      </c>
      <c r="T1105">
        <v>0</v>
      </c>
      <c r="U1105">
        <v>0</v>
      </c>
      <c r="V1105">
        <v>42</v>
      </c>
      <c r="W1105">
        <v>0</v>
      </c>
      <c r="X1105">
        <v>0</v>
      </c>
    </row>
    <row r="1106" spans="2:24" x14ac:dyDescent="0.3">
      <c r="B1106" s="3" t="s">
        <v>5034</v>
      </c>
      <c r="C1106" t="s">
        <v>5035</v>
      </c>
      <c r="D1106">
        <v>13</v>
      </c>
      <c r="E1106" t="s">
        <v>699</v>
      </c>
      <c r="F1106" s="3" t="s">
        <v>5036</v>
      </c>
      <c r="G1106" t="s">
        <v>5037</v>
      </c>
      <c r="H1106">
        <v>500</v>
      </c>
      <c r="I1106" t="s">
        <v>210</v>
      </c>
      <c r="J1106" t="s">
        <v>629</v>
      </c>
      <c r="K1106">
        <v>40</v>
      </c>
      <c r="L1106" t="s">
        <v>623</v>
      </c>
      <c r="M1106" s="3" t="s">
        <v>4968</v>
      </c>
      <c r="N1106" t="s">
        <v>5032</v>
      </c>
      <c r="O1106" t="s">
        <v>5033</v>
      </c>
      <c r="P1106">
        <v>207</v>
      </c>
      <c r="Q1106">
        <v>0</v>
      </c>
      <c r="R1106">
        <v>6</v>
      </c>
      <c r="S1106">
        <v>0</v>
      </c>
      <c r="T1106">
        <v>0</v>
      </c>
      <c r="U1106">
        <v>0</v>
      </c>
      <c r="V1106">
        <v>0</v>
      </c>
      <c r="W1106">
        <v>0</v>
      </c>
      <c r="X1106">
        <v>0</v>
      </c>
    </row>
    <row r="1107" spans="2:24" x14ac:dyDescent="0.3">
      <c r="B1107" s="3" t="s">
        <v>5038</v>
      </c>
      <c r="C1107" t="s">
        <v>5039</v>
      </c>
      <c r="D1107">
        <v>75</v>
      </c>
      <c r="E1107" t="s">
        <v>2587</v>
      </c>
      <c r="F1107" s="3" t="s">
        <v>5040</v>
      </c>
      <c r="G1107" t="s">
        <v>5041</v>
      </c>
      <c r="H1107">
        <v>500</v>
      </c>
      <c r="I1107" t="s">
        <v>210</v>
      </c>
      <c r="J1107" t="s">
        <v>616</v>
      </c>
      <c r="K1107">
        <v>43</v>
      </c>
      <c r="L1107" t="s">
        <v>636</v>
      </c>
      <c r="M1107" s="3" t="s">
        <v>4968</v>
      </c>
      <c r="N1107" t="s">
        <v>5042</v>
      </c>
      <c r="O1107" t="s">
        <v>5043</v>
      </c>
      <c r="P1107">
        <v>72</v>
      </c>
      <c r="Q1107">
        <v>0</v>
      </c>
      <c r="R1107">
        <v>0</v>
      </c>
      <c r="S1107">
        <v>0</v>
      </c>
      <c r="T1107">
        <v>0</v>
      </c>
      <c r="U1107">
        <v>0</v>
      </c>
      <c r="V1107">
        <v>0</v>
      </c>
      <c r="W1107">
        <v>0</v>
      </c>
      <c r="X1107">
        <v>0</v>
      </c>
    </row>
    <row r="1108" spans="2:24" x14ac:dyDescent="0.3">
      <c r="B1108" s="3" t="s">
        <v>5044</v>
      </c>
      <c r="C1108" t="s">
        <v>5045</v>
      </c>
      <c r="D1108">
        <v>21</v>
      </c>
      <c r="E1108" t="s">
        <v>612</v>
      </c>
      <c r="F1108" s="3" t="s">
        <v>5046</v>
      </c>
      <c r="G1108" t="s">
        <v>5047</v>
      </c>
      <c r="H1108">
        <v>500</v>
      </c>
      <c r="I1108" t="s">
        <v>210</v>
      </c>
      <c r="J1108" t="s">
        <v>616</v>
      </c>
      <c r="K1108">
        <v>45</v>
      </c>
      <c r="L1108" t="s">
        <v>685</v>
      </c>
      <c r="M1108" s="3" t="s">
        <v>4968</v>
      </c>
      <c r="N1108" t="s">
        <v>5048</v>
      </c>
      <c r="O1108" t="s">
        <v>5049</v>
      </c>
      <c r="P1108">
        <v>70</v>
      </c>
      <c r="Q1108">
        <v>0</v>
      </c>
      <c r="R1108">
        <v>0</v>
      </c>
      <c r="S1108">
        <v>5</v>
      </c>
      <c r="T1108">
        <v>0</v>
      </c>
      <c r="U1108">
        <v>0</v>
      </c>
      <c r="V1108">
        <v>0</v>
      </c>
      <c r="W1108">
        <v>0</v>
      </c>
      <c r="X1108">
        <v>0</v>
      </c>
    </row>
    <row r="1109" spans="2:24" x14ac:dyDescent="0.3">
      <c r="B1109" s="3" t="s">
        <v>238</v>
      </c>
      <c r="C1109" t="s">
        <v>239</v>
      </c>
      <c r="D1109">
        <v>60</v>
      </c>
      <c r="E1109" t="s">
        <v>641</v>
      </c>
      <c r="F1109" s="3" t="s">
        <v>5050</v>
      </c>
      <c r="G1109" t="s">
        <v>5051</v>
      </c>
      <c r="H1109">
        <v>500</v>
      </c>
      <c r="I1109" t="s">
        <v>210</v>
      </c>
      <c r="J1109" t="s">
        <v>616</v>
      </c>
      <c r="K1109">
        <v>45</v>
      </c>
      <c r="L1109" t="s">
        <v>685</v>
      </c>
      <c r="M1109" s="3" t="s">
        <v>4968</v>
      </c>
      <c r="N1109" t="s">
        <v>5052</v>
      </c>
      <c r="O1109" t="s">
        <v>5053</v>
      </c>
      <c r="P1109">
        <v>83</v>
      </c>
      <c r="Q1109">
        <v>0</v>
      </c>
      <c r="R1109">
        <v>0</v>
      </c>
      <c r="S1109">
        <v>0</v>
      </c>
      <c r="T1109">
        <v>0</v>
      </c>
      <c r="U1109">
        <v>0</v>
      </c>
      <c r="V1109">
        <v>0</v>
      </c>
      <c r="W1109">
        <v>0</v>
      </c>
      <c r="X1109">
        <v>0</v>
      </c>
    </row>
    <row r="1110" spans="2:24" x14ac:dyDescent="0.3">
      <c r="B1110" s="3" t="s">
        <v>105</v>
      </c>
      <c r="C1110" t="s">
        <v>106</v>
      </c>
      <c r="D1110">
        <v>60</v>
      </c>
      <c r="E1110" t="s">
        <v>641</v>
      </c>
      <c r="F1110" s="3" t="s">
        <v>5054</v>
      </c>
      <c r="G1110" t="s">
        <v>5055</v>
      </c>
      <c r="H1110">
        <v>500</v>
      </c>
      <c r="I1110" t="s">
        <v>210</v>
      </c>
      <c r="J1110" t="s">
        <v>629</v>
      </c>
      <c r="K1110">
        <v>41</v>
      </c>
      <c r="L1110" t="s">
        <v>660</v>
      </c>
      <c r="M1110" s="3" t="s">
        <v>4968</v>
      </c>
      <c r="N1110" t="s">
        <v>5056</v>
      </c>
      <c r="O1110" t="s">
        <v>5057</v>
      </c>
      <c r="P1110">
        <v>70</v>
      </c>
      <c r="Q1110">
        <v>0</v>
      </c>
      <c r="R1110">
        <v>0</v>
      </c>
      <c r="S1110">
        <v>0</v>
      </c>
      <c r="T1110">
        <v>0</v>
      </c>
      <c r="U1110">
        <v>0</v>
      </c>
      <c r="V1110">
        <v>0</v>
      </c>
      <c r="W1110">
        <v>0</v>
      </c>
      <c r="X1110">
        <v>0</v>
      </c>
    </row>
    <row r="1111" spans="2:24" x14ac:dyDescent="0.3">
      <c r="B1111" s="3" t="s">
        <v>5058</v>
      </c>
      <c r="C1111" t="s">
        <v>5059</v>
      </c>
      <c r="D1111">
        <v>17</v>
      </c>
      <c r="E1111" t="s">
        <v>712</v>
      </c>
      <c r="F1111" s="3" t="s">
        <v>5060</v>
      </c>
      <c r="G1111" t="s">
        <v>5061</v>
      </c>
      <c r="H1111">
        <v>202</v>
      </c>
      <c r="I1111" t="s">
        <v>650</v>
      </c>
      <c r="J1111" t="s">
        <v>616</v>
      </c>
      <c r="K1111">
        <v>52</v>
      </c>
      <c r="L1111" t="s">
        <v>2686</v>
      </c>
      <c r="M1111" s="3" t="s">
        <v>4968</v>
      </c>
      <c r="N1111" t="s">
        <v>5056</v>
      </c>
      <c r="O1111" t="s">
        <v>5057</v>
      </c>
      <c r="P1111">
        <v>0</v>
      </c>
      <c r="Q1111">
        <v>0</v>
      </c>
      <c r="R1111">
        <v>0</v>
      </c>
      <c r="S1111">
        <v>0</v>
      </c>
      <c r="T1111">
        <v>0</v>
      </c>
      <c r="U1111">
        <v>0</v>
      </c>
      <c r="V1111">
        <v>0</v>
      </c>
      <c r="W1111">
        <v>0</v>
      </c>
      <c r="X1111">
        <v>0</v>
      </c>
    </row>
    <row r="1112" spans="2:24" x14ac:dyDescent="0.3">
      <c r="B1112" s="3" t="s">
        <v>5062</v>
      </c>
      <c r="C1112" t="s">
        <v>5063</v>
      </c>
      <c r="D1112">
        <v>60</v>
      </c>
      <c r="E1112" t="s">
        <v>641</v>
      </c>
      <c r="F1112" s="3" t="s">
        <v>5064</v>
      </c>
      <c r="G1112" t="s">
        <v>5065</v>
      </c>
      <c r="H1112">
        <v>354</v>
      </c>
      <c r="I1112" t="s">
        <v>615</v>
      </c>
      <c r="J1112" t="s">
        <v>616</v>
      </c>
      <c r="K1112">
        <v>54</v>
      </c>
      <c r="L1112" t="s">
        <v>617</v>
      </c>
      <c r="M1112" s="3" t="s">
        <v>4968</v>
      </c>
      <c r="N1112" t="s">
        <v>5056</v>
      </c>
      <c r="O1112" t="s">
        <v>5057</v>
      </c>
      <c r="P1112">
        <v>0</v>
      </c>
      <c r="Q1112">
        <v>0</v>
      </c>
      <c r="R1112">
        <v>0</v>
      </c>
      <c r="S1112">
        <v>0</v>
      </c>
      <c r="T1112">
        <v>0</v>
      </c>
      <c r="U1112">
        <v>0</v>
      </c>
      <c r="V1112">
        <v>39</v>
      </c>
      <c r="W1112">
        <v>0</v>
      </c>
      <c r="X1112">
        <v>0</v>
      </c>
    </row>
    <row r="1113" spans="2:24" x14ac:dyDescent="0.3">
      <c r="B1113" s="3" t="s">
        <v>5066</v>
      </c>
      <c r="C1113" t="s">
        <v>5067</v>
      </c>
      <c r="D1113">
        <v>60</v>
      </c>
      <c r="E1113" t="s">
        <v>641</v>
      </c>
      <c r="F1113" s="3" t="s">
        <v>5068</v>
      </c>
      <c r="G1113" t="s">
        <v>5069</v>
      </c>
      <c r="H1113">
        <v>500</v>
      </c>
      <c r="I1113" t="s">
        <v>210</v>
      </c>
      <c r="J1113" t="s">
        <v>616</v>
      </c>
      <c r="K1113">
        <v>45</v>
      </c>
      <c r="L1113" t="s">
        <v>685</v>
      </c>
      <c r="M1113" s="3" t="s">
        <v>4968</v>
      </c>
      <c r="N1113" t="s">
        <v>5070</v>
      </c>
      <c r="O1113" t="s">
        <v>5071</v>
      </c>
      <c r="P1113">
        <v>120</v>
      </c>
      <c r="Q1113">
        <v>0</v>
      </c>
      <c r="R1113">
        <v>0</v>
      </c>
      <c r="S1113">
        <v>0</v>
      </c>
      <c r="T1113">
        <v>0</v>
      </c>
      <c r="U1113">
        <v>0</v>
      </c>
      <c r="V1113">
        <v>0</v>
      </c>
      <c r="W1113">
        <v>0</v>
      </c>
      <c r="X1113">
        <v>0</v>
      </c>
    </row>
    <row r="1114" spans="2:24" x14ac:dyDescent="0.3">
      <c r="B1114" s="3" t="s">
        <v>5072</v>
      </c>
      <c r="C1114" t="s">
        <v>5073</v>
      </c>
      <c r="D1114">
        <v>17</v>
      </c>
      <c r="E1114" t="s">
        <v>712</v>
      </c>
      <c r="F1114" s="3" t="s">
        <v>5074</v>
      </c>
      <c r="G1114" t="s">
        <v>5075</v>
      </c>
      <c r="H1114">
        <v>502</v>
      </c>
      <c r="I1114" t="s">
        <v>1021</v>
      </c>
      <c r="J1114" t="s">
        <v>616</v>
      </c>
      <c r="K1114">
        <v>8</v>
      </c>
      <c r="L1114" t="s">
        <v>786</v>
      </c>
      <c r="M1114" s="3" t="s">
        <v>4968</v>
      </c>
      <c r="N1114" t="s">
        <v>5070</v>
      </c>
      <c r="O1114" t="s">
        <v>5071</v>
      </c>
      <c r="P1114">
        <v>30</v>
      </c>
      <c r="Q1114">
        <v>0</v>
      </c>
      <c r="R1114">
        <v>0</v>
      </c>
      <c r="S1114">
        <v>0</v>
      </c>
      <c r="T1114">
        <v>0</v>
      </c>
      <c r="U1114">
        <v>0</v>
      </c>
      <c r="V1114">
        <v>0</v>
      </c>
      <c r="W1114">
        <v>0</v>
      </c>
      <c r="X1114">
        <v>0</v>
      </c>
    </row>
    <row r="1115" spans="2:24" x14ac:dyDescent="0.3">
      <c r="B1115" s="3" t="s">
        <v>5072</v>
      </c>
      <c r="C1115" t="s">
        <v>5073</v>
      </c>
      <c r="D1115">
        <v>17</v>
      </c>
      <c r="E1115" t="s">
        <v>712</v>
      </c>
      <c r="F1115" s="3" t="s">
        <v>5076</v>
      </c>
      <c r="G1115" t="s">
        <v>5077</v>
      </c>
      <c r="H1115">
        <v>202</v>
      </c>
      <c r="I1115" t="s">
        <v>650</v>
      </c>
      <c r="J1115" t="s">
        <v>616</v>
      </c>
      <c r="K1115">
        <v>52</v>
      </c>
      <c r="L1115" t="s">
        <v>2686</v>
      </c>
      <c r="M1115" s="3" t="s">
        <v>4968</v>
      </c>
      <c r="N1115" t="s">
        <v>5070</v>
      </c>
      <c r="O1115" t="s">
        <v>5071</v>
      </c>
      <c r="P1115">
        <v>0</v>
      </c>
      <c r="Q1115">
        <v>0</v>
      </c>
      <c r="R1115">
        <v>0</v>
      </c>
      <c r="S1115">
        <v>0</v>
      </c>
      <c r="T1115">
        <v>0</v>
      </c>
      <c r="U1115">
        <v>0</v>
      </c>
      <c r="V1115">
        <v>0</v>
      </c>
      <c r="W1115">
        <v>0</v>
      </c>
      <c r="X1115">
        <v>0</v>
      </c>
    </row>
    <row r="1116" spans="2:24" x14ac:dyDescent="0.3">
      <c r="B1116" s="3" t="s">
        <v>5072</v>
      </c>
      <c r="C1116" t="s">
        <v>5073</v>
      </c>
      <c r="D1116">
        <v>17</v>
      </c>
      <c r="E1116" t="s">
        <v>712</v>
      </c>
      <c r="F1116" s="3" t="s">
        <v>5078</v>
      </c>
      <c r="G1116" t="s">
        <v>5079</v>
      </c>
      <c r="H1116">
        <v>202</v>
      </c>
      <c r="I1116" t="s">
        <v>650</v>
      </c>
      <c r="J1116" t="s">
        <v>616</v>
      </c>
      <c r="K1116">
        <v>52</v>
      </c>
      <c r="L1116" t="s">
        <v>2686</v>
      </c>
      <c r="M1116" s="3" t="s">
        <v>4968</v>
      </c>
      <c r="N1116" t="s">
        <v>5070</v>
      </c>
      <c r="O1116" t="s">
        <v>5071</v>
      </c>
      <c r="P1116">
        <v>0</v>
      </c>
      <c r="Q1116">
        <v>0</v>
      </c>
      <c r="R1116">
        <v>0</v>
      </c>
      <c r="S1116">
        <v>0</v>
      </c>
      <c r="T1116">
        <v>0</v>
      </c>
      <c r="U1116">
        <v>0</v>
      </c>
      <c r="V1116">
        <v>0</v>
      </c>
      <c r="W1116">
        <v>0</v>
      </c>
      <c r="X1116">
        <v>0</v>
      </c>
    </row>
    <row r="1117" spans="2:24" x14ac:dyDescent="0.3">
      <c r="B1117" s="3" t="s">
        <v>238</v>
      </c>
      <c r="C1117" t="s">
        <v>239</v>
      </c>
      <c r="D1117">
        <v>60</v>
      </c>
      <c r="E1117" t="s">
        <v>641</v>
      </c>
      <c r="F1117" s="3" t="s">
        <v>5080</v>
      </c>
      <c r="G1117" t="s">
        <v>5081</v>
      </c>
      <c r="H1117">
        <v>207</v>
      </c>
      <c r="I1117" t="s">
        <v>706</v>
      </c>
      <c r="J1117" t="s">
        <v>616</v>
      </c>
      <c r="K1117">
        <v>9</v>
      </c>
      <c r="L1117" t="s">
        <v>707</v>
      </c>
      <c r="M1117" s="3" t="s">
        <v>4968</v>
      </c>
      <c r="N1117" t="s">
        <v>5070</v>
      </c>
      <c r="O1117" t="s">
        <v>5071</v>
      </c>
      <c r="P1117">
        <v>0</v>
      </c>
      <c r="Q1117">
        <v>12</v>
      </c>
      <c r="R1117">
        <v>0</v>
      </c>
      <c r="S1117">
        <v>0</v>
      </c>
      <c r="T1117">
        <v>0</v>
      </c>
      <c r="U1117">
        <v>0</v>
      </c>
      <c r="V1117">
        <v>0</v>
      </c>
      <c r="W1117">
        <v>0</v>
      </c>
      <c r="X1117">
        <v>0</v>
      </c>
    </row>
    <row r="1118" spans="2:24" x14ac:dyDescent="0.3">
      <c r="B1118" s="3" t="s">
        <v>238</v>
      </c>
      <c r="C1118" t="s">
        <v>239</v>
      </c>
      <c r="D1118">
        <v>60</v>
      </c>
      <c r="E1118" t="s">
        <v>641</v>
      </c>
      <c r="F1118" s="3" t="s">
        <v>5082</v>
      </c>
      <c r="G1118" t="s">
        <v>5083</v>
      </c>
      <c r="H1118">
        <v>354</v>
      </c>
      <c r="I1118" t="s">
        <v>615</v>
      </c>
      <c r="J1118" t="s">
        <v>616</v>
      </c>
      <c r="K1118">
        <v>54</v>
      </c>
      <c r="L1118" t="s">
        <v>617</v>
      </c>
      <c r="M1118" s="3" t="s">
        <v>4968</v>
      </c>
      <c r="N1118" t="s">
        <v>5070</v>
      </c>
      <c r="O1118" t="s">
        <v>5071</v>
      </c>
      <c r="P1118">
        <v>0</v>
      </c>
      <c r="Q1118">
        <v>0</v>
      </c>
      <c r="R1118">
        <v>0</v>
      </c>
      <c r="S1118">
        <v>0</v>
      </c>
      <c r="T1118">
        <v>0</v>
      </c>
      <c r="U1118">
        <v>0</v>
      </c>
      <c r="V1118">
        <v>46</v>
      </c>
      <c r="W1118">
        <v>0</v>
      </c>
      <c r="X1118">
        <v>0</v>
      </c>
    </row>
    <row r="1119" spans="2:24" x14ac:dyDescent="0.3">
      <c r="B1119" s="3" t="s">
        <v>238</v>
      </c>
      <c r="C1119" t="s">
        <v>239</v>
      </c>
      <c r="D1119">
        <v>60</v>
      </c>
      <c r="E1119" t="s">
        <v>641</v>
      </c>
      <c r="F1119" s="3" t="s">
        <v>5084</v>
      </c>
      <c r="G1119" t="s">
        <v>5085</v>
      </c>
      <c r="H1119">
        <v>500</v>
      </c>
      <c r="I1119" t="s">
        <v>210</v>
      </c>
      <c r="J1119" t="s">
        <v>616</v>
      </c>
      <c r="K1119">
        <v>41</v>
      </c>
      <c r="L1119" t="s">
        <v>660</v>
      </c>
      <c r="M1119" s="3" t="s">
        <v>4968</v>
      </c>
      <c r="N1119" t="s">
        <v>5070</v>
      </c>
      <c r="O1119" t="s">
        <v>5071</v>
      </c>
      <c r="P1119">
        <v>107</v>
      </c>
      <c r="Q1119">
        <v>0</v>
      </c>
      <c r="R1119">
        <v>0</v>
      </c>
      <c r="S1119">
        <v>14</v>
      </c>
      <c r="T1119">
        <v>0</v>
      </c>
      <c r="U1119">
        <v>0</v>
      </c>
      <c r="V1119">
        <v>0</v>
      </c>
      <c r="W1119">
        <v>0</v>
      </c>
      <c r="X1119">
        <v>0</v>
      </c>
    </row>
    <row r="1120" spans="2:24" x14ac:dyDescent="0.3">
      <c r="B1120" s="3" t="s">
        <v>5086</v>
      </c>
      <c r="C1120" t="s">
        <v>5087</v>
      </c>
      <c r="D1120">
        <v>60</v>
      </c>
      <c r="E1120" t="s">
        <v>641</v>
      </c>
      <c r="F1120" s="3" t="s">
        <v>5088</v>
      </c>
      <c r="G1120" t="s">
        <v>5089</v>
      </c>
      <c r="H1120">
        <v>500</v>
      </c>
      <c r="I1120" t="s">
        <v>210</v>
      </c>
      <c r="J1120" t="s">
        <v>616</v>
      </c>
      <c r="K1120">
        <v>45</v>
      </c>
      <c r="L1120" t="s">
        <v>685</v>
      </c>
      <c r="M1120" s="3" t="s">
        <v>4968</v>
      </c>
      <c r="N1120" t="s">
        <v>5090</v>
      </c>
      <c r="O1120" t="s">
        <v>5091</v>
      </c>
      <c r="P1120">
        <v>88</v>
      </c>
      <c r="Q1120">
        <v>0</v>
      </c>
      <c r="R1120">
        <v>12</v>
      </c>
      <c r="S1120">
        <v>2</v>
      </c>
      <c r="T1120">
        <v>0</v>
      </c>
      <c r="U1120">
        <v>0</v>
      </c>
      <c r="V1120">
        <v>0</v>
      </c>
      <c r="W1120">
        <v>0</v>
      </c>
      <c r="X1120">
        <v>0</v>
      </c>
    </row>
    <row r="1121" spans="2:24" x14ac:dyDescent="0.3">
      <c r="B1121" s="3" t="s">
        <v>5092</v>
      </c>
      <c r="C1121" t="s">
        <v>5093</v>
      </c>
      <c r="D1121">
        <v>60</v>
      </c>
      <c r="E1121" t="s">
        <v>641</v>
      </c>
      <c r="F1121" s="3" t="s">
        <v>5094</v>
      </c>
      <c r="G1121" t="s">
        <v>5095</v>
      </c>
      <c r="H1121">
        <v>500</v>
      </c>
      <c r="I1121" t="s">
        <v>210</v>
      </c>
      <c r="J1121" t="s">
        <v>616</v>
      </c>
      <c r="K1121">
        <v>45</v>
      </c>
      <c r="L1121" t="s">
        <v>685</v>
      </c>
      <c r="M1121" s="3" t="s">
        <v>4968</v>
      </c>
      <c r="N1121" t="s">
        <v>5096</v>
      </c>
      <c r="O1121" t="s">
        <v>465</v>
      </c>
      <c r="P1121">
        <v>61</v>
      </c>
      <c r="Q1121">
        <v>0</v>
      </c>
      <c r="R1121">
        <v>10</v>
      </c>
      <c r="S1121">
        <v>0</v>
      </c>
      <c r="T1121">
        <v>0</v>
      </c>
      <c r="U1121">
        <v>0</v>
      </c>
      <c r="V1121">
        <v>0</v>
      </c>
      <c r="W1121">
        <v>0</v>
      </c>
      <c r="X1121">
        <v>0</v>
      </c>
    </row>
    <row r="1122" spans="2:24" x14ac:dyDescent="0.3">
      <c r="B1122" s="3" t="s">
        <v>242</v>
      </c>
      <c r="C1122" t="s">
        <v>243</v>
      </c>
      <c r="D1122">
        <v>95</v>
      </c>
      <c r="E1122" t="s">
        <v>626</v>
      </c>
      <c r="F1122" s="3" t="s">
        <v>244</v>
      </c>
      <c r="G1122" t="s">
        <v>245</v>
      </c>
      <c r="H1122">
        <v>500</v>
      </c>
      <c r="I1122" t="s">
        <v>210</v>
      </c>
      <c r="J1122" t="s">
        <v>616</v>
      </c>
      <c r="K1122">
        <v>47</v>
      </c>
      <c r="L1122" t="s">
        <v>630</v>
      </c>
      <c r="M1122" s="3" t="s">
        <v>4968</v>
      </c>
      <c r="N1122" t="s">
        <v>5096</v>
      </c>
      <c r="O1122" t="s">
        <v>465</v>
      </c>
      <c r="P1122">
        <v>64</v>
      </c>
      <c r="Q1122">
        <v>0</v>
      </c>
      <c r="R1122">
        <v>12</v>
      </c>
      <c r="S1122">
        <v>0</v>
      </c>
      <c r="T1122">
        <v>0</v>
      </c>
      <c r="U1122">
        <v>0</v>
      </c>
      <c r="V1122">
        <v>0</v>
      </c>
      <c r="W1122">
        <v>0</v>
      </c>
      <c r="X1122">
        <v>0</v>
      </c>
    </row>
    <row r="1123" spans="2:24" x14ac:dyDescent="0.3">
      <c r="B1123" s="3" t="s">
        <v>5097</v>
      </c>
      <c r="C1123" t="s">
        <v>5098</v>
      </c>
      <c r="D1123">
        <v>17</v>
      </c>
      <c r="E1123" t="s">
        <v>712</v>
      </c>
      <c r="F1123" s="3" t="s">
        <v>5099</v>
      </c>
      <c r="G1123" t="s">
        <v>5100</v>
      </c>
      <c r="H1123">
        <v>202</v>
      </c>
      <c r="I1123" t="s">
        <v>650</v>
      </c>
      <c r="J1123" t="s">
        <v>616</v>
      </c>
      <c r="K1123">
        <v>8</v>
      </c>
      <c r="L1123" t="s">
        <v>786</v>
      </c>
      <c r="M1123" s="3" t="s">
        <v>4968</v>
      </c>
      <c r="N1123" t="s">
        <v>5096</v>
      </c>
      <c r="O1123" t="s">
        <v>465</v>
      </c>
      <c r="P1123">
        <v>0</v>
      </c>
      <c r="Q1123">
        <v>0</v>
      </c>
      <c r="R1123">
        <v>0</v>
      </c>
      <c r="S1123">
        <v>0</v>
      </c>
      <c r="T1123">
        <v>0</v>
      </c>
      <c r="U1123">
        <v>0</v>
      </c>
      <c r="V1123">
        <v>0</v>
      </c>
      <c r="W1123">
        <v>0</v>
      </c>
      <c r="X1123">
        <v>0</v>
      </c>
    </row>
    <row r="1124" spans="2:24" x14ac:dyDescent="0.3">
      <c r="B1124" s="3" t="s">
        <v>5101</v>
      </c>
      <c r="C1124" t="s">
        <v>5102</v>
      </c>
      <c r="D1124">
        <v>60</v>
      </c>
      <c r="E1124" t="s">
        <v>641</v>
      </c>
      <c r="F1124" s="3" t="s">
        <v>5103</v>
      </c>
      <c r="G1124" t="s">
        <v>5104</v>
      </c>
      <c r="H1124">
        <v>500</v>
      </c>
      <c r="I1124" t="s">
        <v>210</v>
      </c>
      <c r="J1124" t="s">
        <v>616</v>
      </c>
      <c r="K1124">
        <v>45</v>
      </c>
      <c r="L1124" t="s">
        <v>685</v>
      </c>
      <c r="M1124" s="3" t="s">
        <v>4968</v>
      </c>
      <c r="N1124" t="s">
        <v>5096</v>
      </c>
      <c r="O1124" t="s">
        <v>465</v>
      </c>
      <c r="P1124">
        <v>80</v>
      </c>
      <c r="Q1124">
        <v>0</v>
      </c>
      <c r="R1124">
        <v>0</v>
      </c>
      <c r="S1124">
        <v>12</v>
      </c>
      <c r="T1124">
        <v>0</v>
      </c>
      <c r="U1124">
        <v>0</v>
      </c>
      <c r="V1124">
        <v>0</v>
      </c>
      <c r="W1124">
        <v>0</v>
      </c>
      <c r="X1124">
        <v>0</v>
      </c>
    </row>
    <row r="1125" spans="2:24" x14ac:dyDescent="0.3">
      <c r="B1125" s="3" t="s">
        <v>3226</v>
      </c>
      <c r="C1125" t="s">
        <v>3227</v>
      </c>
      <c r="D1125">
        <v>60</v>
      </c>
      <c r="E1125" t="s">
        <v>641</v>
      </c>
      <c r="F1125" s="3" t="s">
        <v>5105</v>
      </c>
      <c r="G1125" t="s">
        <v>5106</v>
      </c>
      <c r="H1125">
        <v>502</v>
      </c>
      <c r="I1125" t="s">
        <v>1021</v>
      </c>
      <c r="J1125" t="s">
        <v>616</v>
      </c>
      <c r="K1125">
        <v>99</v>
      </c>
      <c r="L1125" t="s">
        <v>727</v>
      </c>
      <c r="M1125" s="3" t="s">
        <v>4968</v>
      </c>
      <c r="N1125" t="s">
        <v>5096</v>
      </c>
      <c r="O1125" t="s">
        <v>465</v>
      </c>
      <c r="P1125">
        <v>22</v>
      </c>
      <c r="Q1125">
        <v>0</v>
      </c>
      <c r="R1125">
        <v>0</v>
      </c>
      <c r="S1125">
        <v>0</v>
      </c>
      <c r="T1125">
        <v>0</v>
      </c>
      <c r="U1125">
        <v>0</v>
      </c>
      <c r="V1125">
        <v>0</v>
      </c>
      <c r="W1125">
        <v>0</v>
      </c>
      <c r="X1125">
        <v>0</v>
      </c>
    </row>
    <row r="1126" spans="2:24" x14ac:dyDescent="0.3">
      <c r="B1126" s="3" t="s">
        <v>3226</v>
      </c>
      <c r="C1126" t="s">
        <v>3227</v>
      </c>
      <c r="D1126">
        <v>60</v>
      </c>
      <c r="E1126" t="s">
        <v>641</v>
      </c>
      <c r="F1126" s="3" t="s">
        <v>5107</v>
      </c>
      <c r="G1126" t="s">
        <v>5108</v>
      </c>
      <c r="H1126">
        <v>202</v>
      </c>
      <c r="I1126" t="s">
        <v>650</v>
      </c>
      <c r="J1126" t="s">
        <v>629</v>
      </c>
      <c r="K1126">
        <v>1</v>
      </c>
      <c r="L1126" t="s">
        <v>651</v>
      </c>
      <c r="M1126" s="3" t="s">
        <v>4968</v>
      </c>
      <c r="N1126" t="s">
        <v>5096</v>
      </c>
      <c r="O1126" t="s">
        <v>465</v>
      </c>
      <c r="P1126">
        <v>0</v>
      </c>
      <c r="Q1126">
        <v>0</v>
      </c>
      <c r="R1126">
        <v>0</v>
      </c>
      <c r="S1126">
        <v>0</v>
      </c>
      <c r="T1126">
        <v>0</v>
      </c>
      <c r="U1126">
        <v>0</v>
      </c>
      <c r="V1126">
        <v>0</v>
      </c>
      <c r="W1126">
        <v>0</v>
      </c>
      <c r="X1126">
        <v>0</v>
      </c>
    </row>
    <row r="1127" spans="2:24" x14ac:dyDescent="0.3">
      <c r="B1127" s="3" t="s">
        <v>2830</v>
      </c>
      <c r="C1127" t="s">
        <v>2831</v>
      </c>
      <c r="D1127">
        <v>95</v>
      </c>
      <c r="E1127" t="s">
        <v>626</v>
      </c>
      <c r="F1127" s="3" t="s">
        <v>5109</v>
      </c>
      <c r="G1127" t="s">
        <v>5110</v>
      </c>
      <c r="H1127">
        <v>500</v>
      </c>
      <c r="I1127" t="s">
        <v>210</v>
      </c>
      <c r="J1127" t="s">
        <v>616</v>
      </c>
      <c r="K1127">
        <v>47</v>
      </c>
      <c r="L1127" t="s">
        <v>630</v>
      </c>
      <c r="M1127" s="3" t="s">
        <v>4968</v>
      </c>
      <c r="N1127" t="s">
        <v>5096</v>
      </c>
      <c r="O1127" t="s">
        <v>465</v>
      </c>
      <c r="P1127">
        <v>62</v>
      </c>
      <c r="Q1127">
        <v>0</v>
      </c>
      <c r="R1127">
        <v>0</v>
      </c>
      <c r="S1127">
        <v>0</v>
      </c>
      <c r="T1127">
        <v>0</v>
      </c>
      <c r="U1127">
        <v>0</v>
      </c>
      <c r="V1127">
        <v>0</v>
      </c>
      <c r="W1127">
        <v>0</v>
      </c>
      <c r="X1127">
        <v>0</v>
      </c>
    </row>
    <row r="1128" spans="2:24" x14ac:dyDescent="0.3">
      <c r="B1128" s="3" t="s">
        <v>256</v>
      </c>
      <c r="C1128" t="s">
        <v>257</v>
      </c>
      <c r="D1128">
        <v>17</v>
      </c>
      <c r="E1128" t="s">
        <v>712</v>
      </c>
      <c r="F1128" s="3" t="s">
        <v>5111</v>
      </c>
      <c r="G1128" t="s">
        <v>5112</v>
      </c>
      <c r="H1128">
        <v>202</v>
      </c>
      <c r="I1128" t="s">
        <v>650</v>
      </c>
      <c r="J1128" t="s">
        <v>616</v>
      </c>
      <c r="K1128">
        <v>8</v>
      </c>
      <c r="L1128" t="s">
        <v>786</v>
      </c>
      <c r="M1128" s="3" t="s">
        <v>4968</v>
      </c>
      <c r="N1128" t="s">
        <v>5113</v>
      </c>
      <c r="O1128" t="s">
        <v>468</v>
      </c>
      <c r="P1128">
        <v>0</v>
      </c>
      <c r="Q1128">
        <v>0</v>
      </c>
      <c r="R1128">
        <v>0</v>
      </c>
      <c r="S1128">
        <v>0</v>
      </c>
      <c r="T1128">
        <v>0</v>
      </c>
      <c r="U1128">
        <v>0</v>
      </c>
      <c r="V1128">
        <v>0</v>
      </c>
      <c r="W1128">
        <v>0</v>
      </c>
      <c r="X1128">
        <v>0</v>
      </c>
    </row>
    <row r="1129" spans="2:24" x14ac:dyDescent="0.3">
      <c r="B1129" s="3" t="s">
        <v>256</v>
      </c>
      <c r="C1129" t="s">
        <v>257</v>
      </c>
      <c r="D1129">
        <v>17</v>
      </c>
      <c r="E1129" t="s">
        <v>712</v>
      </c>
      <c r="F1129" s="3" t="s">
        <v>254</v>
      </c>
      <c r="G1129" t="s">
        <v>255</v>
      </c>
      <c r="H1129">
        <v>500</v>
      </c>
      <c r="I1129" t="s">
        <v>210</v>
      </c>
      <c r="J1129" t="s">
        <v>616</v>
      </c>
      <c r="K1129">
        <v>45</v>
      </c>
      <c r="L1129" t="s">
        <v>685</v>
      </c>
      <c r="M1129" s="3" t="s">
        <v>4968</v>
      </c>
      <c r="N1129" t="s">
        <v>5113</v>
      </c>
      <c r="O1129" t="s">
        <v>468</v>
      </c>
      <c r="P1129">
        <v>56</v>
      </c>
      <c r="Q1129">
        <v>0</v>
      </c>
      <c r="R1129">
        <v>0</v>
      </c>
      <c r="S1129">
        <v>2</v>
      </c>
      <c r="T1129">
        <v>0</v>
      </c>
      <c r="U1129">
        <v>0</v>
      </c>
      <c r="V1129">
        <v>0</v>
      </c>
      <c r="W1129">
        <v>0</v>
      </c>
      <c r="X1129">
        <v>0</v>
      </c>
    </row>
    <row r="1130" spans="2:24" x14ac:dyDescent="0.3">
      <c r="B1130" s="3" t="s">
        <v>5114</v>
      </c>
      <c r="C1130" t="s">
        <v>5115</v>
      </c>
      <c r="D1130">
        <v>73</v>
      </c>
      <c r="E1130" t="s">
        <v>1099</v>
      </c>
      <c r="F1130" s="3" t="s">
        <v>5116</v>
      </c>
      <c r="G1130" t="s">
        <v>5117</v>
      </c>
      <c r="H1130">
        <v>500</v>
      </c>
      <c r="I1130" t="s">
        <v>210</v>
      </c>
      <c r="J1130" t="s">
        <v>616</v>
      </c>
      <c r="K1130">
        <v>47</v>
      </c>
      <c r="L1130" t="s">
        <v>630</v>
      </c>
      <c r="M1130" s="3" t="s">
        <v>4968</v>
      </c>
      <c r="N1130" t="s">
        <v>5118</v>
      </c>
      <c r="O1130" t="s">
        <v>5119</v>
      </c>
      <c r="P1130">
        <v>80</v>
      </c>
      <c r="Q1130">
        <v>0</v>
      </c>
      <c r="R1130">
        <v>0</v>
      </c>
      <c r="S1130">
        <v>0</v>
      </c>
      <c r="T1130">
        <v>0</v>
      </c>
      <c r="U1130">
        <v>0</v>
      </c>
      <c r="V1130">
        <v>0</v>
      </c>
      <c r="W1130">
        <v>0</v>
      </c>
      <c r="X1130">
        <v>0</v>
      </c>
    </row>
    <row r="1131" spans="2:24" x14ac:dyDescent="0.3">
      <c r="B1131" s="3" t="s">
        <v>5120</v>
      </c>
      <c r="C1131" t="s">
        <v>5121</v>
      </c>
      <c r="D1131">
        <v>75</v>
      </c>
      <c r="E1131" t="s">
        <v>2587</v>
      </c>
      <c r="F1131" s="3" t="s">
        <v>5122</v>
      </c>
      <c r="G1131" t="s">
        <v>5123</v>
      </c>
      <c r="H1131">
        <v>500</v>
      </c>
      <c r="I1131" t="s">
        <v>210</v>
      </c>
      <c r="J1131" t="s">
        <v>616</v>
      </c>
      <c r="K1131">
        <v>47</v>
      </c>
      <c r="L1131" t="s">
        <v>630</v>
      </c>
      <c r="M1131" s="3" t="s">
        <v>4968</v>
      </c>
      <c r="N1131" t="s">
        <v>5124</v>
      </c>
      <c r="O1131" t="s">
        <v>5125</v>
      </c>
      <c r="P1131">
        <v>75</v>
      </c>
      <c r="Q1131">
        <v>0</v>
      </c>
      <c r="R1131">
        <v>0</v>
      </c>
      <c r="S1131">
        <v>0</v>
      </c>
      <c r="T1131">
        <v>0</v>
      </c>
      <c r="U1131">
        <v>0</v>
      </c>
      <c r="V1131">
        <v>0</v>
      </c>
      <c r="W1131">
        <v>0</v>
      </c>
      <c r="X1131">
        <v>0</v>
      </c>
    </row>
    <row r="1132" spans="2:24" x14ac:dyDescent="0.3">
      <c r="B1132" s="3" t="s">
        <v>4964</v>
      </c>
      <c r="C1132" t="s">
        <v>4965</v>
      </c>
      <c r="D1132">
        <v>11</v>
      </c>
      <c r="E1132" t="s">
        <v>864</v>
      </c>
      <c r="F1132" s="3" t="s">
        <v>5126</v>
      </c>
      <c r="G1132" t="s">
        <v>5127</v>
      </c>
      <c r="H1132">
        <v>500</v>
      </c>
      <c r="I1132" t="s">
        <v>210</v>
      </c>
      <c r="J1132" t="s">
        <v>629</v>
      </c>
      <c r="K1132">
        <v>40</v>
      </c>
      <c r="L1132" t="s">
        <v>623</v>
      </c>
      <c r="M1132" s="3" t="s">
        <v>4968</v>
      </c>
      <c r="N1132" t="s">
        <v>5128</v>
      </c>
      <c r="O1132" t="s">
        <v>5129</v>
      </c>
      <c r="P1132">
        <v>150</v>
      </c>
      <c r="Q1132">
        <v>0</v>
      </c>
      <c r="R1132">
        <v>0</v>
      </c>
      <c r="S1132">
        <v>0</v>
      </c>
      <c r="T1132">
        <v>0</v>
      </c>
      <c r="U1132">
        <v>0</v>
      </c>
      <c r="V1132">
        <v>0</v>
      </c>
      <c r="W1132">
        <v>0</v>
      </c>
      <c r="X1132">
        <v>0</v>
      </c>
    </row>
    <row r="1133" spans="2:24" x14ac:dyDescent="0.3">
      <c r="B1133" s="3" t="s">
        <v>5130</v>
      </c>
      <c r="C1133" t="s">
        <v>5131</v>
      </c>
      <c r="D1133">
        <v>13</v>
      </c>
      <c r="E1133" t="s">
        <v>699</v>
      </c>
      <c r="F1133" s="3" t="s">
        <v>5132</v>
      </c>
      <c r="G1133" t="s">
        <v>5133</v>
      </c>
      <c r="H1133">
        <v>354</v>
      </c>
      <c r="I1133" t="s">
        <v>615</v>
      </c>
      <c r="J1133" t="s">
        <v>629</v>
      </c>
      <c r="K1133">
        <v>54</v>
      </c>
      <c r="L1133" t="s">
        <v>617</v>
      </c>
      <c r="M1133" s="3" t="s">
        <v>4968</v>
      </c>
      <c r="N1133" t="s">
        <v>5134</v>
      </c>
      <c r="O1133" t="s">
        <v>5135</v>
      </c>
      <c r="P1133">
        <v>0</v>
      </c>
      <c r="Q1133">
        <v>0</v>
      </c>
      <c r="R1133">
        <v>0</v>
      </c>
      <c r="S1133">
        <v>0</v>
      </c>
      <c r="T1133">
        <v>0</v>
      </c>
      <c r="U1133">
        <v>0</v>
      </c>
      <c r="V1133">
        <v>48</v>
      </c>
      <c r="W1133">
        <v>0</v>
      </c>
      <c r="X1133">
        <v>0</v>
      </c>
    </row>
    <row r="1134" spans="2:24" x14ac:dyDescent="0.3">
      <c r="B1134" s="3" t="s">
        <v>5130</v>
      </c>
      <c r="C1134" t="s">
        <v>5131</v>
      </c>
      <c r="D1134">
        <v>13</v>
      </c>
      <c r="E1134" t="s">
        <v>699</v>
      </c>
      <c r="F1134" s="3" t="s">
        <v>5136</v>
      </c>
      <c r="G1134" t="s">
        <v>5137</v>
      </c>
      <c r="H1134">
        <v>500</v>
      </c>
      <c r="I1134" t="s">
        <v>210</v>
      </c>
      <c r="J1134" t="s">
        <v>629</v>
      </c>
      <c r="K1134">
        <v>40</v>
      </c>
      <c r="L1134" t="s">
        <v>623</v>
      </c>
      <c r="M1134" s="3" t="s">
        <v>4968</v>
      </c>
      <c r="N1134" t="s">
        <v>5134</v>
      </c>
      <c r="O1134" t="s">
        <v>5135</v>
      </c>
      <c r="P1134">
        <v>150</v>
      </c>
      <c r="Q1134">
        <v>0</v>
      </c>
      <c r="R1134">
        <v>0</v>
      </c>
      <c r="S1134">
        <v>4</v>
      </c>
      <c r="T1134">
        <v>0</v>
      </c>
      <c r="U1134">
        <v>0</v>
      </c>
      <c r="V1134">
        <v>0</v>
      </c>
      <c r="W1134">
        <v>0</v>
      </c>
      <c r="X1134">
        <v>0</v>
      </c>
    </row>
    <row r="1135" spans="2:24" x14ac:dyDescent="0.3">
      <c r="B1135" s="3" t="s">
        <v>5138</v>
      </c>
      <c r="C1135" t="s">
        <v>5139</v>
      </c>
      <c r="D1135">
        <v>26</v>
      </c>
      <c r="E1135" t="s">
        <v>1332</v>
      </c>
      <c r="F1135" s="3" t="s">
        <v>5140</v>
      </c>
      <c r="G1135" t="s">
        <v>5141</v>
      </c>
      <c r="H1135">
        <v>202</v>
      </c>
      <c r="I1135" t="s">
        <v>650</v>
      </c>
      <c r="J1135" t="s">
        <v>629</v>
      </c>
      <c r="K1135">
        <v>8</v>
      </c>
      <c r="L1135" t="s">
        <v>786</v>
      </c>
      <c r="M1135" s="3" t="s">
        <v>4968</v>
      </c>
      <c r="N1135" t="s">
        <v>5142</v>
      </c>
      <c r="O1135" t="s">
        <v>5143</v>
      </c>
      <c r="P1135">
        <v>0</v>
      </c>
      <c r="Q1135">
        <v>0</v>
      </c>
      <c r="R1135">
        <v>0</v>
      </c>
      <c r="S1135">
        <v>0</v>
      </c>
      <c r="T1135">
        <v>0</v>
      </c>
      <c r="U1135">
        <v>0</v>
      </c>
      <c r="V1135">
        <v>0</v>
      </c>
      <c r="W1135">
        <v>0</v>
      </c>
      <c r="X1135">
        <v>0</v>
      </c>
    </row>
    <row r="1136" spans="2:24" x14ac:dyDescent="0.3">
      <c r="B1136" s="3" t="s">
        <v>4983</v>
      </c>
      <c r="C1136" t="s">
        <v>4984</v>
      </c>
      <c r="D1136">
        <v>14</v>
      </c>
      <c r="E1136" t="s">
        <v>967</v>
      </c>
      <c r="F1136" s="3" t="s">
        <v>5144</v>
      </c>
      <c r="G1136" t="s">
        <v>5145</v>
      </c>
      <c r="H1136">
        <v>354</v>
      </c>
      <c r="I1136" t="s">
        <v>615</v>
      </c>
      <c r="J1136" t="s">
        <v>629</v>
      </c>
      <c r="K1136">
        <v>54</v>
      </c>
      <c r="L1136" t="s">
        <v>617</v>
      </c>
      <c r="M1136" s="3" t="s">
        <v>4968</v>
      </c>
      <c r="N1136" t="s">
        <v>5142</v>
      </c>
      <c r="O1136" t="s">
        <v>5143</v>
      </c>
      <c r="P1136">
        <v>0</v>
      </c>
      <c r="Q1136">
        <v>0</v>
      </c>
      <c r="R1136">
        <v>0</v>
      </c>
      <c r="S1136">
        <v>0</v>
      </c>
      <c r="T1136">
        <v>0</v>
      </c>
      <c r="U1136">
        <v>0</v>
      </c>
      <c r="V1136">
        <v>29</v>
      </c>
      <c r="W1136">
        <v>0</v>
      </c>
      <c r="X1136">
        <v>0</v>
      </c>
    </row>
    <row r="1137" spans="2:24" x14ac:dyDescent="0.3">
      <c r="B1137" s="3" t="s">
        <v>4983</v>
      </c>
      <c r="C1137" t="s">
        <v>4984</v>
      </c>
      <c r="D1137">
        <v>14</v>
      </c>
      <c r="E1137" t="s">
        <v>967</v>
      </c>
      <c r="F1137" s="3" t="s">
        <v>5146</v>
      </c>
      <c r="G1137" t="s">
        <v>5147</v>
      </c>
      <c r="H1137">
        <v>500</v>
      </c>
      <c r="I1137" t="s">
        <v>210</v>
      </c>
      <c r="J1137" t="s">
        <v>629</v>
      </c>
      <c r="K1137">
        <v>40</v>
      </c>
      <c r="L1137" t="s">
        <v>623</v>
      </c>
      <c r="M1137" s="3" t="s">
        <v>4968</v>
      </c>
      <c r="N1137" t="s">
        <v>5142</v>
      </c>
      <c r="O1137" t="s">
        <v>5143</v>
      </c>
      <c r="P1137">
        <v>80</v>
      </c>
      <c r="Q1137">
        <v>0</v>
      </c>
      <c r="R1137">
        <v>0</v>
      </c>
      <c r="S1137">
        <v>0</v>
      </c>
      <c r="T1137">
        <v>0</v>
      </c>
      <c r="U1137">
        <v>0</v>
      </c>
      <c r="V1137">
        <v>0</v>
      </c>
      <c r="W1137">
        <v>0</v>
      </c>
      <c r="X1137">
        <v>0</v>
      </c>
    </row>
    <row r="1138" spans="2:24" x14ac:dyDescent="0.3">
      <c r="B1138" s="3" t="s">
        <v>105</v>
      </c>
      <c r="C1138" t="s">
        <v>106</v>
      </c>
      <c r="D1138">
        <v>60</v>
      </c>
      <c r="E1138" t="s">
        <v>641</v>
      </c>
      <c r="F1138" s="3" t="s">
        <v>5148</v>
      </c>
      <c r="G1138" t="s">
        <v>5149</v>
      </c>
      <c r="H1138">
        <v>500</v>
      </c>
      <c r="I1138" t="s">
        <v>210</v>
      </c>
      <c r="J1138" t="s">
        <v>616</v>
      </c>
      <c r="K1138">
        <v>41</v>
      </c>
      <c r="L1138" t="s">
        <v>660</v>
      </c>
      <c r="M1138" s="3" t="s">
        <v>4968</v>
      </c>
      <c r="N1138" t="s">
        <v>5150</v>
      </c>
      <c r="O1138" t="s">
        <v>5151</v>
      </c>
      <c r="P1138">
        <v>70</v>
      </c>
      <c r="Q1138">
        <v>0</v>
      </c>
      <c r="R1138">
        <v>0</v>
      </c>
      <c r="S1138">
        <v>0</v>
      </c>
      <c r="T1138">
        <v>0</v>
      </c>
      <c r="U1138">
        <v>0</v>
      </c>
      <c r="V1138">
        <v>0</v>
      </c>
      <c r="W1138">
        <v>0</v>
      </c>
      <c r="X1138">
        <v>0</v>
      </c>
    </row>
    <row r="1139" spans="2:24" x14ac:dyDescent="0.3">
      <c r="B1139" s="3" t="s">
        <v>5152</v>
      </c>
      <c r="C1139" t="s">
        <v>5153</v>
      </c>
      <c r="D1139">
        <v>17</v>
      </c>
      <c r="E1139" t="s">
        <v>712</v>
      </c>
      <c r="F1139" s="3" t="s">
        <v>5154</v>
      </c>
      <c r="G1139" t="s">
        <v>5155</v>
      </c>
      <c r="H1139">
        <v>202</v>
      </c>
      <c r="I1139" t="s">
        <v>650</v>
      </c>
      <c r="J1139" t="s">
        <v>616</v>
      </c>
      <c r="K1139">
        <v>52</v>
      </c>
      <c r="L1139" t="s">
        <v>2686</v>
      </c>
      <c r="M1139" s="3" t="s">
        <v>4968</v>
      </c>
      <c r="N1139" t="s">
        <v>5156</v>
      </c>
      <c r="O1139" t="s">
        <v>5157</v>
      </c>
      <c r="P1139">
        <v>0</v>
      </c>
      <c r="Q1139">
        <v>0</v>
      </c>
      <c r="R1139">
        <v>0</v>
      </c>
      <c r="S1139">
        <v>0</v>
      </c>
      <c r="T1139">
        <v>0</v>
      </c>
      <c r="U1139">
        <v>0</v>
      </c>
      <c r="V1139">
        <v>0</v>
      </c>
      <c r="W1139">
        <v>0</v>
      </c>
      <c r="X1139">
        <v>0</v>
      </c>
    </row>
    <row r="1140" spans="2:24" x14ac:dyDescent="0.3">
      <c r="B1140" s="3" t="s">
        <v>238</v>
      </c>
      <c r="C1140" t="s">
        <v>239</v>
      </c>
      <c r="D1140">
        <v>60</v>
      </c>
      <c r="E1140" t="s">
        <v>641</v>
      </c>
      <c r="F1140" s="3" t="s">
        <v>5158</v>
      </c>
      <c r="G1140" t="s">
        <v>5159</v>
      </c>
      <c r="H1140">
        <v>354</v>
      </c>
      <c r="I1140" t="s">
        <v>615</v>
      </c>
      <c r="J1140" t="s">
        <v>629</v>
      </c>
      <c r="K1140">
        <v>54</v>
      </c>
      <c r="L1140" t="s">
        <v>617</v>
      </c>
      <c r="M1140" s="3" t="s">
        <v>4968</v>
      </c>
      <c r="N1140" t="s">
        <v>5156</v>
      </c>
      <c r="O1140" t="s">
        <v>5157</v>
      </c>
      <c r="P1140">
        <v>0</v>
      </c>
      <c r="Q1140">
        <v>0</v>
      </c>
      <c r="R1140">
        <v>0</v>
      </c>
      <c r="S1140">
        <v>0</v>
      </c>
      <c r="T1140">
        <v>0</v>
      </c>
      <c r="U1140">
        <v>0</v>
      </c>
      <c r="V1140">
        <v>36</v>
      </c>
      <c r="W1140">
        <v>0</v>
      </c>
      <c r="X1140">
        <v>0</v>
      </c>
    </row>
    <row r="1141" spans="2:24" x14ac:dyDescent="0.3">
      <c r="B1141" s="3" t="s">
        <v>5160</v>
      </c>
      <c r="C1141" t="s">
        <v>5161</v>
      </c>
      <c r="D1141">
        <v>21</v>
      </c>
      <c r="E1141" t="s">
        <v>612</v>
      </c>
      <c r="F1141" s="3" t="s">
        <v>5162</v>
      </c>
      <c r="G1141" t="s">
        <v>5163</v>
      </c>
      <c r="H1141">
        <v>500</v>
      </c>
      <c r="I1141" t="s">
        <v>210</v>
      </c>
      <c r="J1141" t="s">
        <v>616</v>
      </c>
      <c r="K1141">
        <v>45</v>
      </c>
      <c r="L1141" t="s">
        <v>685</v>
      </c>
      <c r="M1141" s="3" t="s">
        <v>4968</v>
      </c>
      <c r="N1141" t="s">
        <v>5164</v>
      </c>
      <c r="O1141" t="s">
        <v>5165</v>
      </c>
      <c r="P1141">
        <v>36</v>
      </c>
      <c r="Q1141">
        <v>0</v>
      </c>
      <c r="R1141">
        <v>0</v>
      </c>
      <c r="S1141">
        <v>0</v>
      </c>
      <c r="T1141">
        <v>0</v>
      </c>
      <c r="U1141">
        <v>0</v>
      </c>
      <c r="V1141">
        <v>0</v>
      </c>
      <c r="W1141">
        <v>0</v>
      </c>
      <c r="X1141">
        <v>0</v>
      </c>
    </row>
    <row r="1142" spans="2:24" x14ac:dyDescent="0.3">
      <c r="B1142" s="3" t="s">
        <v>5166</v>
      </c>
      <c r="C1142" t="s">
        <v>5167</v>
      </c>
      <c r="D1142">
        <v>17</v>
      </c>
      <c r="E1142" t="s">
        <v>712</v>
      </c>
      <c r="F1142" s="3" t="s">
        <v>5168</v>
      </c>
      <c r="G1142" t="s">
        <v>5169</v>
      </c>
      <c r="H1142">
        <v>202</v>
      </c>
      <c r="I1142" t="s">
        <v>650</v>
      </c>
      <c r="J1142" t="s">
        <v>616</v>
      </c>
      <c r="K1142">
        <v>52</v>
      </c>
      <c r="L1142" t="s">
        <v>2686</v>
      </c>
      <c r="M1142" s="3" t="s">
        <v>4968</v>
      </c>
      <c r="N1142" t="s">
        <v>5170</v>
      </c>
      <c r="O1142" t="s">
        <v>5171</v>
      </c>
      <c r="P1142">
        <v>0</v>
      </c>
      <c r="Q1142">
        <v>0</v>
      </c>
      <c r="R1142">
        <v>0</v>
      </c>
      <c r="S1142">
        <v>1</v>
      </c>
      <c r="T1142">
        <v>0</v>
      </c>
      <c r="U1142">
        <v>0</v>
      </c>
      <c r="V1142">
        <v>0</v>
      </c>
      <c r="W1142">
        <v>0</v>
      </c>
      <c r="X1142">
        <v>0</v>
      </c>
    </row>
    <row r="1143" spans="2:24" x14ac:dyDescent="0.3">
      <c r="B1143" s="3" t="s">
        <v>5172</v>
      </c>
      <c r="C1143" t="s">
        <v>5173</v>
      </c>
      <c r="D1143">
        <v>75</v>
      </c>
      <c r="E1143" t="s">
        <v>2587</v>
      </c>
      <c r="F1143" s="3" t="s">
        <v>5174</v>
      </c>
      <c r="G1143" t="s">
        <v>5175</v>
      </c>
      <c r="H1143">
        <v>500</v>
      </c>
      <c r="I1143" t="s">
        <v>210</v>
      </c>
      <c r="J1143" t="s">
        <v>616</v>
      </c>
      <c r="K1143">
        <v>41</v>
      </c>
      <c r="L1143" t="s">
        <v>660</v>
      </c>
      <c r="M1143" s="3" t="s">
        <v>4968</v>
      </c>
      <c r="N1143" t="s">
        <v>5176</v>
      </c>
      <c r="O1143" t="s">
        <v>5177</v>
      </c>
      <c r="P1143">
        <v>53</v>
      </c>
      <c r="Q1143">
        <v>0</v>
      </c>
      <c r="R1143">
        <v>0</v>
      </c>
      <c r="S1143">
        <v>0</v>
      </c>
      <c r="T1143">
        <v>0</v>
      </c>
      <c r="U1143">
        <v>0</v>
      </c>
      <c r="V1143">
        <v>0</v>
      </c>
      <c r="W1143">
        <v>0</v>
      </c>
      <c r="X1143">
        <v>0</v>
      </c>
    </row>
    <row r="1144" spans="2:24" x14ac:dyDescent="0.3">
      <c r="B1144" s="3" t="s">
        <v>252</v>
      </c>
      <c r="C1144" t="s">
        <v>253</v>
      </c>
      <c r="D1144">
        <v>60</v>
      </c>
      <c r="E1144" t="s">
        <v>641</v>
      </c>
      <c r="F1144" s="3" t="s">
        <v>250</v>
      </c>
      <c r="G1144" t="s">
        <v>251</v>
      </c>
      <c r="H1144">
        <v>500</v>
      </c>
      <c r="I1144" t="s">
        <v>210</v>
      </c>
      <c r="J1144" t="s">
        <v>616</v>
      </c>
      <c r="K1144">
        <v>45</v>
      </c>
      <c r="L1144" t="s">
        <v>685</v>
      </c>
      <c r="M1144" s="3" t="s">
        <v>4968</v>
      </c>
      <c r="N1144" t="s">
        <v>5178</v>
      </c>
      <c r="O1144" t="s">
        <v>467</v>
      </c>
      <c r="P1144">
        <v>97</v>
      </c>
      <c r="Q1144">
        <v>0</v>
      </c>
      <c r="R1144">
        <v>0</v>
      </c>
      <c r="S1144">
        <v>6</v>
      </c>
      <c r="T1144">
        <v>0</v>
      </c>
      <c r="U1144">
        <v>0</v>
      </c>
      <c r="V1144">
        <v>0</v>
      </c>
      <c r="W1144">
        <v>0</v>
      </c>
      <c r="X1144">
        <v>0</v>
      </c>
    </row>
    <row r="1145" spans="2:24" x14ac:dyDescent="0.3">
      <c r="B1145" s="3" t="s">
        <v>5179</v>
      </c>
      <c r="C1145" t="s">
        <v>5180</v>
      </c>
      <c r="D1145">
        <v>17</v>
      </c>
      <c r="E1145" t="s">
        <v>712</v>
      </c>
      <c r="F1145" s="3" t="s">
        <v>5181</v>
      </c>
      <c r="G1145" t="s">
        <v>5182</v>
      </c>
      <c r="H1145">
        <v>202</v>
      </c>
      <c r="I1145" t="s">
        <v>650</v>
      </c>
      <c r="J1145" t="s">
        <v>616</v>
      </c>
      <c r="K1145">
        <v>52</v>
      </c>
      <c r="L1145" t="s">
        <v>2686</v>
      </c>
      <c r="M1145" s="3" t="s">
        <v>4968</v>
      </c>
      <c r="N1145" t="s">
        <v>5178</v>
      </c>
      <c r="O1145" t="s">
        <v>467</v>
      </c>
      <c r="P1145">
        <v>0</v>
      </c>
      <c r="Q1145">
        <v>0</v>
      </c>
      <c r="R1145">
        <v>0</v>
      </c>
      <c r="S1145">
        <v>0</v>
      </c>
      <c r="T1145">
        <v>0</v>
      </c>
      <c r="U1145">
        <v>0</v>
      </c>
      <c r="V1145">
        <v>0</v>
      </c>
      <c r="W1145">
        <v>0</v>
      </c>
      <c r="X1145">
        <v>0</v>
      </c>
    </row>
    <row r="1146" spans="2:24" x14ac:dyDescent="0.3">
      <c r="B1146" s="3" t="s">
        <v>5179</v>
      </c>
      <c r="C1146" t="s">
        <v>5180</v>
      </c>
      <c r="D1146">
        <v>17</v>
      </c>
      <c r="E1146" t="s">
        <v>712</v>
      </c>
      <c r="F1146" s="3" t="s">
        <v>5183</v>
      </c>
      <c r="G1146" t="s">
        <v>5184</v>
      </c>
      <c r="H1146">
        <v>500</v>
      </c>
      <c r="I1146" t="s">
        <v>210</v>
      </c>
      <c r="J1146" t="s">
        <v>616</v>
      </c>
      <c r="K1146">
        <v>45</v>
      </c>
      <c r="L1146" t="s">
        <v>685</v>
      </c>
      <c r="M1146" s="3" t="s">
        <v>4968</v>
      </c>
      <c r="N1146" t="s">
        <v>5178</v>
      </c>
      <c r="O1146" t="s">
        <v>467</v>
      </c>
      <c r="P1146">
        <v>18</v>
      </c>
      <c r="Q1146">
        <v>0</v>
      </c>
      <c r="R1146">
        <v>12</v>
      </c>
      <c r="S1146">
        <v>0</v>
      </c>
      <c r="T1146">
        <v>0</v>
      </c>
      <c r="U1146">
        <v>0</v>
      </c>
      <c r="V1146">
        <v>0</v>
      </c>
      <c r="W1146">
        <v>0</v>
      </c>
      <c r="X1146">
        <v>0</v>
      </c>
    </row>
    <row r="1147" spans="2:24" x14ac:dyDescent="0.3">
      <c r="B1147" s="3" t="s">
        <v>5185</v>
      </c>
      <c r="C1147" t="s">
        <v>5186</v>
      </c>
      <c r="D1147">
        <v>60</v>
      </c>
      <c r="E1147" t="s">
        <v>641</v>
      </c>
      <c r="F1147" s="3" t="s">
        <v>5187</v>
      </c>
      <c r="G1147" t="s">
        <v>5188</v>
      </c>
      <c r="H1147">
        <v>354</v>
      </c>
      <c r="I1147" t="s">
        <v>615</v>
      </c>
      <c r="J1147" t="s">
        <v>616</v>
      </c>
      <c r="K1147">
        <v>54</v>
      </c>
      <c r="L1147" t="s">
        <v>617</v>
      </c>
      <c r="M1147" s="3" t="s">
        <v>4968</v>
      </c>
      <c r="N1147" t="s">
        <v>5189</v>
      </c>
      <c r="O1147" t="s">
        <v>5190</v>
      </c>
      <c r="P1147">
        <v>0</v>
      </c>
      <c r="Q1147">
        <v>0</v>
      </c>
      <c r="R1147">
        <v>0</v>
      </c>
      <c r="S1147">
        <v>0</v>
      </c>
      <c r="T1147">
        <v>0</v>
      </c>
      <c r="U1147">
        <v>0</v>
      </c>
      <c r="V1147">
        <v>67</v>
      </c>
      <c r="W1147">
        <v>15</v>
      </c>
      <c r="X1147">
        <v>0</v>
      </c>
    </row>
    <row r="1148" spans="2:24" x14ac:dyDescent="0.3">
      <c r="B1148" s="3" t="s">
        <v>5191</v>
      </c>
      <c r="C1148" t="s">
        <v>5192</v>
      </c>
      <c r="D1148">
        <v>60</v>
      </c>
      <c r="E1148" t="s">
        <v>641</v>
      </c>
      <c r="F1148" s="3" t="s">
        <v>5193</v>
      </c>
      <c r="G1148" t="s">
        <v>5194</v>
      </c>
      <c r="H1148">
        <v>202</v>
      </c>
      <c r="I1148" t="s">
        <v>650</v>
      </c>
      <c r="J1148" t="s">
        <v>616</v>
      </c>
      <c r="K1148">
        <v>8</v>
      </c>
      <c r="L1148" t="s">
        <v>786</v>
      </c>
      <c r="M1148" s="3" t="s">
        <v>4968</v>
      </c>
      <c r="N1148" t="s">
        <v>5195</v>
      </c>
      <c r="O1148" t="s">
        <v>5196</v>
      </c>
      <c r="P1148">
        <v>0</v>
      </c>
      <c r="Q1148">
        <v>0</v>
      </c>
      <c r="R1148">
        <v>0</v>
      </c>
      <c r="S1148">
        <v>0</v>
      </c>
      <c r="T1148">
        <v>0</v>
      </c>
      <c r="U1148">
        <v>0</v>
      </c>
      <c r="V1148">
        <v>0</v>
      </c>
      <c r="W1148">
        <v>0</v>
      </c>
      <c r="X1148">
        <v>0</v>
      </c>
    </row>
    <row r="1149" spans="2:24" x14ac:dyDescent="0.3">
      <c r="B1149" s="3" t="s">
        <v>5197</v>
      </c>
      <c r="C1149" t="s">
        <v>5198</v>
      </c>
      <c r="D1149">
        <v>72</v>
      </c>
      <c r="E1149" t="s">
        <v>633</v>
      </c>
      <c r="F1149" s="3" t="s">
        <v>5199</v>
      </c>
      <c r="G1149" t="s">
        <v>5200</v>
      </c>
      <c r="H1149">
        <v>500</v>
      </c>
      <c r="I1149" t="s">
        <v>210</v>
      </c>
      <c r="J1149" t="s">
        <v>616</v>
      </c>
      <c r="K1149">
        <v>47</v>
      </c>
      <c r="L1149" t="s">
        <v>630</v>
      </c>
      <c r="M1149" s="3" t="s">
        <v>4968</v>
      </c>
      <c r="N1149" t="s">
        <v>5201</v>
      </c>
      <c r="O1149" t="s">
        <v>5202</v>
      </c>
      <c r="P1149">
        <v>71</v>
      </c>
      <c r="Q1149">
        <v>0</v>
      </c>
      <c r="R1149">
        <v>0</v>
      </c>
      <c r="S1149">
        <v>0</v>
      </c>
      <c r="T1149">
        <v>0</v>
      </c>
      <c r="U1149">
        <v>0</v>
      </c>
      <c r="V1149">
        <v>0</v>
      </c>
      <c r="W1149">
        <v>0</v>
      </c>
      <c r="X1149">
        <v>0</v>
      </c>
    </row>
    <row r="1150" spans="2:24" x14ac:dyDescent="0.3">
      <c r="B1150" s="3" t="s">
        <v>5203</v>
      </c>
      <c r="C1150" t="s">
        <v>5204</v>
      </c>
      <c r="D1150">
        <v>14</v>
      </c>
      <c r="E1150" t="s">
        <v>967</v>
      </c>
      <c r="F1150" s="3" t="s">
        <v>5205</v>
      </c>
      <c r="G1150" t="s">
        <v>5206</v>
      </c>
      <c r="H1150">
        <v>202</v>
      </c>
      <c r="I1150" t="s">
        <v>650</v>
      </c>
      <c r="J1150" t="s">
        <v>629</v>
      </c>
      <c r="K1150">
        <v>3</v>
      </c>
      <c r="L1150" t="s">
        <v>5207</v>
      </c>
      <c r="M1150" s="3" t="s">
        <v>4968</v>
      </c>
      <c r="N1150" t="s">
        <v>5208</v>
      </c>
      <c r="O1150" t="s">
        <v>5209</v>
      </c>
      <c r="P1150">
        <v>0</v>
      </c>
      <c r="Q1150">
        <v>0</v>
      </c>
      <c r="R1150">
        <v>0</v>
      </c>
      <c r="S1150">
        <v>0</v>
      </c>
      <c r="T1150">
        <v>0</v>
      </c>
      <c r="U1150">
        <v>0</v>
      </c>
      <c r="V1150">
        <v>0</v>
      </c>
      <c r="W1150">
        <v>0</v>
      </c>
      <c r="X1150">
        <v>0</v>
      </c>
    </row>
    <row r="1151" spans="2:24" x14ac:dyDescent="0.3">
      <c r="B1151" s="3" t="s">
        <v>5210</v>
      </c>
      <c r="C1151" t="s">
        <v>5211</v>
      </c>
      <c r="D1151">
        <v>60</v>
      </c>
      <c r="E1151" t="s">
        <v>641</v>
      </c>
      <c r="F1151" s="3" t="s">
        <v>5212</v>
      </c>
      <c r="G1151" t="s">
        <v>5213</v>
      </c>
      <c r="H1151">
        <v>500</v>
      </c>
      <c r="I1151" t="s">
        <v>210</v>
      </c>
      <c r="J1151" t="s">
        <v>616</v>
      </c>
      <c r="K1151">
        <v>45</v>
      </c>
      <c r="L1151" t="s">
        <v>685</v>
      </c>
      <c r="M1151" s="3" t="s">
        <v>4968</v>
      </c>
      <c r="N1151" t="s">
        <v>5214</v>
      </c>
      <c r="O1151" t="s">
        <v>5215</v>
      </c>
      <c r="P1151">
        <v>34</v>
      </c>
      <c r="Q1151">
        <v>0</v>
      </c>
      <c r="R1151">
        <v>0</v>
      </c>
      <c r="S1151">
        <v>0</v>
      </c>
      <c r="T1151">
        <v>0</v>
      </c>
      <c r="U1151">
        <v>0</v>
      </c>
      <c r="V1151">
        <v>0</v>
      </c>
      <c r="W1151">
        <v>0</v>
      </c>
      <c r="X1151">
        <v>0</v>
      </c>
    </row>
    <row r="1152" spans="2:24" x14ac:dyDescent="0.3">
      <c r="B1152" s="3" t="s">
        <v>5216</v>
      </c>
      <c r="C1152" t="s">
        <v>5217</v>
      </c>
      <c r="D1152">
        <v>17</v>
      </c>
      <c r="E1152" t="s">
        <v>712</v>
      </c>
      <c r="F1152" s="3" t="s">
        <v>5218</v>
      </c>
      <c r="G1152" t="s">
        <v>5219</v>
      </c>
      <c r="H1152">
        <v>202</v>
      </c>
      <c r="I1152" t="s">
        <v>650</v>
      </c>
      <c r="J1152" t="s">
        <v>616</v>
      </c>
      <c r="K1152">
        <v>52</v>
      </c>
      <c r="L1152" t="s">
        <v>2686</v>
      </c>
      <c r="M1152" s="3" t="s">
        <v>4968</v>
      </c>
      <c r="N1152" t="s">
        <v>5214</v>
      </c>
      <c r="O1152" t="s">
        <v>5215</v>
      </c>
      <c r="P1152">
        <v>0</v>
      </c>
      <c r="Q1152">
        <v>0</v>
      </c>
      <c r="R1152">
        <v>0</v>
      </c>
      <c r="S1152">
        <v>0</v>
      </c>
      <c r="T1152">
        <v>0</v>
      </c>
      <c r="U1152">
        <v>0</v>
      </c>
      <c r="V1152">
        <v>0</v>
      </c>
      <c r="W1152">
        <v>0</v>
      </c>
      <c r="X1152">
        <v>0</v>
      </c>
    </row>
    <row r="1153" spans="2:24" x14ac:dyDescent="0.3">
      <c r="B1153" s="3" t="s">
        <v>238</v>
      </c>
      <c r="C1153" t="s">
        <v>239</v>
      </c>
      <c r="D1153">
        <v>60</v>
      </c>
      <c r="E1153" t="s">
        <v>641</v>
      </c>
      <c r="F1153" s="3" t="s">
        <v>5220</v>
      </c>
      <c r="G1153" t="s">
        <v>5221</v>
      </c>
      <c r="H1153">
        <v>500</v>
      </c>
      <c r="I1153" t="s">
        <v>210</v>
      </c>
      <c r="J1153" t="s">
        <v>629</v>
      </c>
      <c r="K1153">
        <v>45</v>
      </c>
      <c r="L1153" t="s">
        <v>685</v>
      </c>
      <c r="M1153" s="3" t="s">
        <v>4968</v>
      </c>
      <c r="N1153" t="s">
        <v>5214</v>
      </c>
      <c r="O1153" t="s">
        <v>5215</v>
      </c>
      <c r="P1153">
        <v>86</v>
      </c>
      <c r="Q1153">
        <v>0</v>
      </c>
      <c r="R1153">
        <v>0</v>
      </c>
      <c r="S1153">
        <v>0</v>
      </c>
      <c r="T1153">
        <v>0</v>
      </c>
      <c r="U1153">
        <v>0</v>
      </c>
      <c r="V1153">
        <v>0</v>
      </c>
      <c r="W1153">
        <v>0</v>
      </c>
      <c r="X1153">
        <v>0</v>
      </c>
    </row>
    <row r="1154" spans="2:24" x14ac:dyDescent="0.3">
      <c r="B1154" s="3" t="s">
        <v>5222</v>
      </c>
      <c r="C1154" t="s">
        <v>5223</v>
      </c>
      <c r="D1154">
        <v>60</v>
      </c>
      <c r="E1154" t="s">
        <v>641</v>
      </c>
      <c r="F1154" s="3" t="s">
        <v>5224</v>
      </c>
      <c r="G1154" t="s">
        <v>5225</v>
      </c>
      <c r="H1154">
        <v>354</v>
      </c>
      <c r="I1154" t="s">
        <v>615</v>
      </c>
      <c r="J1154" t="s">
        <v>616</v>
      </c>
      <c r="K1154">
        <v>54</v>
      </c>
      <c r="L1154" t="s">
        <v>617</v>
      </c>
      <c r="M1154" s="3" t="s">
        <v>4968</v>
      </c>
      <c r="N1154" t="s">
        <v>5226</v>
      </c>
      <c r="O1154" t="s">
        <v>5227</v>
      </c>
      <c r="P1154">
        <v>0</v>
      </c>
      <c r="Q1154">
        <v>0</v>
      </c>
      <c r="R1154">
        <v>0</v>
      </c>
      <c r="S1154">
        <v>0</v>
      </c>
      <c r="T1154">
        <v>0</v>
      </c>
      <c r="U1154">
        <v>0</v>
      </c>
      <c r="V1154">
        <v>63</v>
      </c>
      <c r="W1154">
        <v>10</v>
      </c>
      <c r="X1154">
        <v>0</v>
      </c>
    </row>
    <row r="1155" spans="2:24" x14ac:dyDescent="0.3">
      <c r="B1155" s="3" t="s">
        <v>5228</v>
      </c>
      <c r="C1155" t="s">
        <v>5229</v>
      </c>
      <c r="D1155">
        <v>13</v>
      </c>
      <c r="E1155" t="s">
        <v>699</v>
      </c>
      <c r="F1155" s="3" t="s">
        <v>5230</v>
      </c>
      <c r="G1155" t="s">
        <v>5231</v>
      </c>
      <c r="H1155">
        <v>500</v>
      </c>
      <c r="I1155" t="s">
        <v>210</v>
      </c>
      <c r="J1155" t="s">
        <v>629</v>
      </c>
      <c r="K1155">
        <v>40</v>
      </c>
      <c r="L1155" t="s">
        <v>623</v>
      </c>
      <c r="M1155" s="3" t="s">
        <v>4968</v>
      </c>
      <c r="N1155" t="s">
        <v>5226</v>
      </c>
      <c r="O1155" t="s">
        <v>5227</v>
      </c>
      <c r="P1155">
        <v>188</v>
      </c>
      <c r="Q1155">
        <v>0</v>
      </c>
      <c r="R1155">
        <v>0</v>
      </c>
      <c r="S1155">
        <v>0</v>
      </c>
      <c r="T1155">
        <v>0</v>
      </c>
      <c r="U1155">
        <v>0</v>
      </c>
      <c r="V1155">
        <v>0</v>
      </c>
      <c r="W1155">
        <v>0</v>
      </c>
      <c r="X1155">
        <v>0</v>
      </c>
    </row>
    <row r="1156" spans="2:24" x14ac:dyDescent="0.3">
      <c r="B1156" s="3" t="s">
        <v>1705</v>
      </c>
      <c r="C1156" t="s">
        <v>1706</v>
      </c>
      <c r="D1156">
        <v>63</v>
      </c>
      <c r="E1156" t="s">
        <v>1305</v>
      </c>
      <c r="F1156" s="3" t="s">
        <v>5232</v>
      </c>
      <c r="G1156" t="s">
        <v>5233</v>
      </c>
      <c r="H1156">
        <v>202</v>
      </c>
      <c r="I1156" t="s">
        <v>650</v>
      </c>
      <c r="J1156" t="s">
        <v>616</v>
      </c>
      <c r="K1156">
        <v>1</v>
      </c>
      <c r="L1156" t="s">
        <v>651</v>
      </c>
      <c r="M1156" s="3" t="s">
        <v>4968</v>
      </c>
      <c r="N1156" t="s">
        <v>5226</v>
      </c>
      <c r="O1156" t="s">
        <v>5227</v>
      </c>
      <c r="P1156">
        <v>0</v>
      </c>
      <c r="Q1156">
        <v>0</v>
      </c>
      <c r="R1156">
        <v>0</v>
      </c>
      <c r="S1156">
        <v>0</v>
      </c>
      <c r="T1156">
        <v>0</v>
      </c>
      <c r="U1156">
        <v>0</v>
      </c>
      <c r="V1156">
        <v>0</v>
      </c>
      <c r="W1156">
        <v>0</v>
      </c>
      <c r="X1156">
        <v>0</v>
      </c>
    </row>
    <row r="1157" spans="2:24" x14ac:dyDescent="0.3">
      <c r="B1157" s="3" t="s">
        <v>1705</v>
      </c>
      <c r="C1157" t="s">
        <v>1706</v>
      </c>
      <c r="D1157">
        <v>63</v>
      </c>
      <c r="E1157" t="s">
        <v>1305</v>
      </c>
      <c r="F1157" s="3" t="s">
        <v>5234</v>
      </c>
      <c r="G1157" t="s">
        <v>5235</v>
      </c>
      <c r="H1157">
        <v>500</v>
      </c>
      <c r="I1157" t="s">
        <v>210</v>
      </c>
      <c r="J1157" t="s">
        <v>616</v>
      </c>
      <c r="K1157">
        <v>45</v>
      </c>
      <c r="L1157" t="s">
        <v>685</v>
      </c>
      <c r="M1157" s="3" t="s">
        <v>4968</v>
      </c>
      <c r="N1157" t="s">
        <v>5226</v>
      </c>
      <c r="O1157" t="s">
        <v>5227</v>
      </c>
      <c r="P1157">
        <v>113</v>
      </c>
      <c r="Q1157">
        <v>0</v>
      </c>
      <c r="R1157">
        <v>0</v>
      </c>
      <c r="S1157">
        <v>0</v>
      </c>
      <c r="T1157">
        <v>0</v>
      </c>
      <c r="U1157">
        <v>0</v>
      </c>
      <c r="V1157">
        <v>0</v>
      </c>
      <c r="W1157">
        <v>0</v>
      </c>
      <c r="X1157">
        <v>0</v>
      </c>
    </row>
    <row r="1158" spans="2:24" x14ac:dyDescent="0.3">
      <c r="B1158" s="3" t="s">
        <v>5236</v>
      </c>
      <c r="C1158" t="s">
        <v>5237</v>
      </c>
      <c r="D1158">
        <v>60</v>
      </c>
      <c r="E1158" t="s">
        <v>641</v>
      </c>
      <c r="F1158" s="3" t="s">
        <v>5238</v>
      </c>
      <c r="G1158" t="s">
        <v>5239</v>
      </c>
      <c r="H1158">
        <v>207</v>
      </c>
      <c r="I1158" t="s">
        <v>706</v>
      </c>
      <c r="J1158" t="s">
        <v>616</v>
      </c>
      <c r="K1158">
        <v>9</v>
      </c>
      <c r="L1158" t="s">
        <v>707</v>
      </c>
      <c r="M1158" s="3" t="s">
        <v>4968</v>
      </c>
      <c r="N1158" t="s">
        <v>5240</v>
      </c>
      <c r="O1158" t="s">
        <v>5241</v>
      </c>
      <c r="P1158">
        <v>0</v>
      </c>
      <c r="Q1158">
        <v>15</v>
      </c>
      <c r="R1158">
        <v>0</v>
      </c>
      <c r="S1158">
        <v>0</v>
      </c>
      <c r="T1158">
        <v>0</v>
      </c>
      <c r="U1158">
        <v>0</v>
      </c>
      <c r="V1158">
        <v>0</v>
      </c>
      <c r="W1158">
        <v>0</v>
      </c>
      <c r="X1158">
        <v>0</v>
      </c>
    </row>
    <row r="1159" spans="2:24" x14ac:dyDescent="0.3">
      <c r="B1159" s="3" t="s">
        <v>5236</v>
      </c>
      <c r="C1159" t="s">
        <v>5237</v>
      </c>
      <c r="D1159">
        <v>60</v>
      </c>
      <c r="E1159" t="s">
        <v>641</v>
      </c>
      <c r="F1159" s="3" t="s">
        <v>5242</v>
      </c>
      <c r="G1159" t="s">
        <v>5243</v>
      </c>
      <c r="H1159">
        <v>202</v>
      </c>
      <c r="I1159" t="s">
        <v>650</v>
      </c>
      <c r="J1159" t="s">
        <v>616</v>
      </c>
      <c r="K1159">
        <v>8</v>
      </c>
      <c r="L1159" t="s">
        <v>786</v>
      </c>
      <c r="M1159" s="3" t="s">
        <v>4968</v>
      </c>
      <c r="N1159" t="s">
        <v>5240</v>
      </c>
      <c r="O1159" t="s">
        <v>5241</v>
      </c>
      <c r="P1159">
        <v>0</v>
      </c>
      <c r="Q1159">
        <v>0</v>
      </c>
      <c r="R1159">
        <v>0</v>
      </c>
      <c r="S1159">
        <v>0</v>
      </c>
      <c r="T1159">
        <v>0</v>
      </c>
      <c r="U1159">
        <v>0</v>
      </c>
      <c r="V1159">
        <v>0</v>
      </c>
      <c r="W1159">
        <v>0</v>
      </c>
      <c r="X1159">
        <v>0</v>
      </c>
    </row>
    <row r="1160" spans="2:24" x14ac:dyDescent="0.3">
      <c r="B1160" s="3" t="s">
        <v>5244</v>
      </c>
      <c r="C1160" t="s">
        <v>5245</v>
      </c>
      <c r="D1160">
        <v>13</v>
      </c>
      <c r="E1160" t="s">
        <v>699</v>
      </c>
      <c r="F1160" s="3" t="s">
        <v>5246</v>
      </c>
      <c r="G1160" t="s">
        <v>5247</v>
      </c>
      <c r="H1160">
        <v>354</v>
      </c>
      <c r="I1160" t="s">
        <v>615</v>
      </c>
      <c r="J1160" t="s">
        <v>629</v>
      </c>
      <c r="K1160">
        <v>54</v>
      </c>
      <c r="L1160" t="s">
        <v>617</v>
      </c>
      <c r="M1160" s="3" t="s">
        <v>4968</v>
      </c>
      <c r="N1160" t="s">
        <v>5248</v>
      </c>
      <c r="O1160" t="s">
        <v>5249</v>
      </c>
      <c r="P1160">
        <v>0</v>
      </c>
      <c r="Q1160">
        <v>0</v>
      </c>
      <c r="R1160">
        <v>0</v>
      </c>
      <c r="S1160">
        <v>0</v>
      </c>
      <c r="T1160">
        <v>0</v>
      </c>
      <c r="U1160">
        <v>0</v>
      </c>
      <c r="V1160">
        <v>30</v>
      </c>
      <c r="W1160">
        <v>0</v>
      </c>
      <c r="X1160">
        <v>0</v>
      </c>
    </row>
    <row r="1161" spans="2:24" x14ac:dyDescent="0.3">
      <c r="B1161" s="3" t="s">
        <v>5244</v>
      </c>
      <c r="C1161" t="s">
        <v>5245</v>
      </c>
      <c r="D1161">
        <v>13</v>
      </c>
      <c r="E1161" t="s">
        <v>699</v>
      </c>
      <c r="F1161" s="3" t="s">
        <v>5250</v>
      </c>
      <c r="G1161" t="s">
        <v>5251</v>
      </c>
      <c r="H1161">
        <v>500</v>
      </c>
      <c r="I1161" t="s">
        <v>210</v>
      </c>
      <c r="J1161" t="s">
        <v>629</v>
      </c>
      <c r="K1161">
        <v>40</v>
      </c>
      <c r="L1161" t="s">
        <v>623</v>
      </c>
      <c r="M1161" s="3" t="s">
        <v>4968</v>
      </c>
      <c r="N1161" t="s">
        <v>5248</v>
      </c>
      <c r="O1161" t="s">
        <v>5249</v>
      </c>
      <c r="P1161">
        <v>130</v>
      </c>
      <c r="Q1161">
        <v>0</v>
      </c>
      <c r="R1161">
        <v>5</v>
      </c>
      <c r="S1161">
        <v>2</v>
      </c>
      <c r="T1161">
        <v>0</v>
      </c>
      <c r="U1161">
        <v>0</v>
      </c>
      <c r="V1161">
        <v>0</v>
      </c>
      <c r="W1161">
        <v>0</v>
      </c>
      <c r="X1161">
        <v>0</v>
      </c>
    </row>
    <row r="1162" spans="2:24" x14ac:dyDescent="0.3">
      <c r="B1162" s="3" t="s">
        <v>5252</v>
      </c>
      <c r="C1162" t="s">
        <v>5253</v>
      </c>
      <c r="D1162">
        <v>60</v>
      </c>
      <c r="E1162" t="s">
        <v>641</v>
      </c>
      <c r="F1162" s="3" t="s">
        <v>5254</v>
      </c>
      <c r="G1162" t="s">
        <v>5255</v>
      </c>
      <c r="H1162">
        <v>502</v>
      </c>
      <c r="I1162" t="s">
        <v>1021</v>
      </c>
      <c r="J1162" t="s">
        <v>616</v>
      </c>
      <c r="K1162">
        <v>8</v>
      </c>
      <c r="L1162" t="s">
        <v>786</v>
      </c>
      <c r="M1162" s="3" t="s">
        <v>4968</v>
      </c>
      <c r="N1162" t="s">
        <v>5256</v>
      </c>
      <c r="O1162" t="s">
        <v>458</v>
      </c>
      <c r="P1162">
        <v>0</v>
      </c>
      <c r="Q1162">
        <v>0</v>
      </c>
      <c r="R1162">
        <v>0</v>
      </c>
      <c r="S1162">
        <v>20</v>
      </c>
      <c r="T1162">
        <v>0</v>
      </c>
      <c r="U1162">
        <v>0</v>
      </c>
      <c r="V1162">
        <v>0</v>
      </c>
      <c r="W1162">
        <v>0</v>
      </c>
      <c r="X1162">
        <v>0</v>
      </c>
    </row>
    <row r="1163" spans="2:24" x14ac:dyDescent="0.3">
      <c r="B1163" s="3" t="s">
        <v>216</v>
      </c>
      <c r="C1163" t="s">
        <v>217</v>
      </c>
      <c r="D1163">
        <v>95</v>
      </c>
      <c r="E1163" t="s">
        <v>626</v>
      </c>
      <c r="F1163" s="3" t="s">
        <v>214</v>
      </c>
      <c r="G1163" t="s">
        <v>215</v>
      </c>
      <c r="H1163">
        <v>500</v>
      </c>
      <c r="I1163" t="s">
        <v>210</v>
      </c>
      <c r="J1163" t="s">
        <v>629</v>
      </c>
      <c r="K1163">
        <v>43</v>
      </c>
      <c r="L1163" t="s">
        <v>636</v>
      </c>
      <c r="M1163" s="3" t="s">
        <v>4968</v>
      </c>
      <c r="N1163" t="s">
        <v>5256</v>
      </c>
      <c r="O1163" t="s">
        <v>458</v>
      </c>
      <c r="P1163">
        <v>95</v>
      </c>
      <c r="Q1163">
        <v>0</v>
      </c>
      <c r="R1163">
        <v>0</v>
      </c>
      <c r="S1163">
        <v>0</v>
      </c>
      <c r="T1163">
        <v>0</v>
      </c>
      <c r="U1163">
        <v>0</v>
      </c>
      <c r="V1163">
        <v>0</v>
      </c>
      <c r="W1163">
        <v>0</v>
      </c>
      <c r="X1163">
        <v>0</v>
      </c>
    </row>
    <row r="1164" spans="2:24" x14ac:dyDescent="0.3">
      <c r="B1164" s="3" t="s">
        <v>5257</v>
      </c>
      <c r="C1164" t="s">
        <v>5258</v>
      </c>
      <c r="D1164">
        <v>77</v>
      </c>
      <c r="E1164" t="s">
        <v>2002</v>
      </c>
      <c r="F1164" s="3" t="s">
        <v>5259</v>
      </c>
      <c r="G1164" t="s">
        <v>5260</v>
      </c>
      <c r="H1164">
        <v>500</v>
      </c>
      <c r="I1164" t="s">
        <v>210</v>
      </c>
      <c r="J1164" t="s">
        <v>616</v>
      </c>
      <c r="K1164">
        <v>47</v>
      </c>
      <c r="L1164" t="s">
        <v>630</v>
      </c>
      <c r="M1164" s="3" t="s">
        <v>4968</v>
      </c>
      <c r="N1164" t="s">
        <v>5261</v>
      </c>
      <c r="O1164" t="s">
        <v>5262</v>
      </c>
      <c r="P1164">
        <v>69</v>
      </c>
      <c r="Q1164">
        <v>0</v>
      </c>
      <c r="R1164">
        <v>8</v>
      </c>
      <c r="S1164">
        <v>9</v>
      </c>
      <c r="T1164">
        <v>0</v>
      </c>
      <c r="U1164">
        <v>0</v>
      </c>
      <c r="V1164">
        <v>0</v>
      </c>
      <c r="W1164">
        <v>0</v>
      </c>
      <c r="X1164">
        <v>0</v>
      </c>
    </row>
    <row r="1165" spans="2:24" x14ac:dyDescent="0.3">
      <c r="B1165" s="3" t="s">
        <v>5263</v>
      </c>
      <c r="C1165" t="s">
        <v>5264</v>
      </c>
      <c r="D1165">
        <v>60</v>
      </c>
      <c r="E1165" t="s">
        <v>641</v>
      </c>
      <c r="F1165" s="3" t="s">
        <v>5265</v>
      </c>
      <c r="G1165" t="s">
        <v>5266</v>
      </c>
      <c r="H1165">
        <v>500</v>
      </c>
      <c r="I1165" t="s">
        <v>210</v>
      </c>
      <c r="J1165" t="s">
        <v>616</v>
      </c>
      <c r="K1165">
        <v>45</v>
      </c>
      <c r="L1165" t="s">
        <v>685</v>
      </c>
      <c r="M1165" s="3" t="s">
        <v>4968</v>
      </c>
      <c r="N1165" t="s">
        <v>5261</v>
      </c>
      <c r="O1165" t="s">
        <v>5262</v>
      </c>
      <c r="P1165">
        <v>51</v>
      </c>
      <c r="Q1165">
        <v>0</v>
      </c>
      <c r="R1165">
        <v>0</v>
      </c>
      <c r="S1165">
        <v>0</v>
      </c>
      <c r="T1165">
        <v>0</v>
      </c>
      <c r="U1165">
        <v>0</v>
      </c>
      <c r="V1165">
        <v>0</v>
      </c>
      <c r="W1165">
        <v>0</v>
      </c>
      <c r="X1165">
        <v>0</v>
      </c>
    </row>
    <row r="1166" spans="2:24" x14ac:dyDescent="0.3">
      <c r="B1166" s="3" t="s">
        <v>3505</v>
      </c>
      <c r="C1166" t="s">
        <v>3506</v>
      </c>
      <c r="D1166">
        <v>13</v>
      </c>
      <c r="E1166" t="s">
        <v>699</v>
      </c>
      <c r="F1166" s="3" t="s">
        <v>5267</v>
      </c>
      <c r="G1166" t="s">
        <v>5268</v>
      </c>
      <c r="H1166">
        <v>500</v>
      </c>
      <c r="I1166" t="s">
        <v>210</v>
      </c>
      <c r="J1166" t="s">
        <v>629</v>
      </c>
      <c r="K1166">
        <v>40</v>
      </c>
      <c r="L1166" t="s">
        <v>623</v>
      </c>
      <c r="M1166" s="3" t="s">
        <v>4968</v>
      </c>
      <c r="N1166" t="s">
        <v>5269</v>
      </c>
      <c r="O1166" t="s">
        <v>5270</v>
      </c>
      <c r="P1166">
        <v>40</v>
      </c>
      <c r="Q1166">
        <v>0</v>
      </c>
      <c r="R1166">
        <v>0</v>
      </c>
      <c r="S1166">
        <v>0</v>
      </c>
      <c r="T1166">
        <v>0</v>
      </c>
      <c r="U1166">
        <v>0</v>
      </c>
      <c r="V1166">
        <v>0</v>
      </c>
      <c r="W1166">
        <v>0</v>
      </c>
      <c r="X1166">
        <v>0</v>
      </c>
    </row>
    <row r="1167" spans="2:24" x14ac:dyDescent="0.3">
      <c r="B1167" s="3" t="s">
        <v>252</v>
      </c>
      <c r="C1167" t="s">
        <v>253</v>
      </c>
      <c r="D1167">
        <v>60</v>
      </c>
      <c r="E1167" t="s">
        <v>641</v>
      </c>
      <c r="F1167" s="3" t="s">
        <v>5271</v>
      </c>
      <c r="G1167" t="s">
        <v>5272</v>
      </c>
      <c r="H1167">
        <v>500</v>
      </c>
      <c r="I1167" t="s">
        <v>210</v>
      </c>
      <c r="J1167" t="s">
        <v>629</v>
      </c>
      <c r="K1167">
        <v>45</v>
      </c>
      <c r="L1167" t="s">
        <v>685</v>
      </c>
      <c r="M1167" s="3" t="s">
        <v>4968</v>
      </c>
      <c r="N1167" t="s">
        <v>5273</v>
      </c>
      <c r="O1167" t="s">
        <v>5274</v>
      </c>
      <c r="P1167">
        <v>72</v>
      </c>
      <c r="Q1167">
        <v>0</v>
      </c>
      <c r="R1167">
        <v>0</v>
      </c>
      <c r="S1167">
        <v>0</v>
      </c>
      <c r="T1167">
        <v>0</v>
      </c>
      <c r="U1167">
        <v>0</v>
      </c>
      <c r="V1167">
        <v>0</v>
      </c>
      <c r="W1167">
        <v>0</v>
      </c>
      <c r="X1167">
        <v>0</v>
      </c>
    </row>
    <row r="1168" spans="2:24" x14ac:dyDescent="0.3">
      <c r="B1168" s="3" t="s">
        <v>5275</v>
      </c>
      <c r="C1168" t="s">
        <v>5276</v>
      </c>
      <c r="D1168">
        <v>63</v>
      </c>
      <c r="E1168" t="s">
        <v>1305</v>
      </c>
      <c r="F1168" s="3" t="s">
        <v>5277</v>
      </c>
      <c r="G1168" t="s">
        <v>5278</v>
      </c>
      <c r="H1168">
        <v>354</v>
      </c>
      <c r="I1168" t="s">
        <v>615</v>
      </c>
      <c r="J1168" t="s">
        <v>616</v>
      </c>
      <c r="K1168">
        <v>54</v>
      </c>
      <c r="L1168" t="s">
        <v>617</v>
      </c>
      <c r="M1168" s="3" t="s">
        <v>4968</v>
      </c>
      <c r="N1168" t="s">
        <v>5273</v>
      </c>
      <c r="O1168" t="s">
        <v>5274</v>
      </c>
      <c r="P1168">
        <v>0</v>
      </c>
      <c r="Q1168">
        <v>0</v>
      </c>
      <c r="R1168">
        <v>0</v>
      </c>
      <c r="S1168">
        <v>0</v>
      </c>
      <c r="T1168">
        <v>0</v>
      </c>
      <c r="U1168">
        <v>0</v>
      </c>
      <c r="V1168">
        <v>47</v>
      </c>
      <c r="W1168">
        <v>0</v>
      </c>
      <c r="X1168">
        <v>0</v>
      </c>
    </row>
    <row r="1169" spans="2:24" x14ac:dyDescent="0.3">
      <c r="B1169" s="3" t="s">
        <v>5279</v>
      </c>
      <c r="C1169" t="s">
        <v>5280</v>
      </c>
      <c r="D1169">
        <v>17</v>
      </c>
      <c r="E1169" t="s">
        <v>712</v>
      </c>
      <c r="F1169" s="3" t="s">
        <v>5281</v>
      </c>
      <c r="G1169" t="s">
        <v>5282</v>
      </c>
      <c r="H1169">
        <v>202</v>
      </c>
      <c r="I1169" t="s">
        <v>650</v>
      </c>
      <c r="J1169" t="s">
        <v>616</v>
      </c>
      <c r="K1169">
        <v>1</v>
      </c>
      <c r="L1169" t="s">
        <v>651</v>
      </c>
      <c r="M1169" s="3" t="s">
        <v>4968</v>
      </c>
      <c r="N1169" t="s">
        <v>5273</v>
      </c>
      <c r="O1169" t="s">
        <v>5274</v>
      </c>
      <c r="P1169">
        <v>0</v>
      </c>
      <c r="Q1169">
        <v>0</v>
      </c>
      <c r="R1169">
        <v>0</v>
      </c>
      <c r="S1169">
        <v>0</v>
      </c>
      <c r="T1169">
        <v>0</v>
      </c>
      <c r="U1169">
        <v>0</v>
      </c>
      <c r="V1169">
        <v>0</v>
      </c>
      <c r="W1169">
        <v>0</v>
      </c>
      <c r="X1169">
        <v>0</v>
      </c>
    </row>
    <row r="1170" spans="2:24" x14ac:dyDescent="0.3">
      <c r="B1170" s="3" t="s">
        <v>5283</v>
      </c>
      <c r="C1170" t="s">
        <v>5284</v>
      </c>
      <c r="D1170">
        <v>60</v>
      </c>
      <c r="E1170" t="s">
        <v>641</v>
      </c>
      <c r="F1170" s="3" t="s">
        <v>5285</v>
      </c>
      <c r="G1170" t="s">
        <v>5286</v>
      </c>
      <c r="H1170">
        <v>500</v>
      </c>
      <c r="I1170" t="s">
        <v>210</v>
      </c>
      <c r="J1170" t="s">
        <v>616</v>
      </c>
      <c r="K1170">
        <v>45</v>
      </c>
      <c r="L1170" t="s">
        <v>685</v>
      </c>
      <c r="M1170" s="3" t="s">
        <v>4968</v>
      </c>
      <c r="N1170" t="s">
        <v>5287</v>
      </c>
      <c r="O1170" t="s">
        <v>5288</v>
      </c>
      <c r="P1170">
        <v>50</v>
      </c>
      <c r="Q1170">
        <v>0</v>
      </c>
      <c r="R1170">
        <v>0</v>
      </c>
      <c r="S1170">
        <v>0</v>
      </c>
      <c r="T1170">
        <v>0</v>
      </c>
      <c r="U1170">
        <v>0</v>
      </c>
      <c r="V1170">
        <v>0</v>
      </c>
      <c r="W1170">
        <v>0</v>
      </c>
      <c r="X1170">
        <v>0</v>
      </c>
    </row>
    <row r="1171" spans="2:24" x14ac:dyDescent="0.3">
      <c r="B1171" s="3" t="s">
        <v>5289</v>
      </c>
      <c r="C1171" t="s">
        <v>5290</v>
      </c>
      <c r="D1171">
        <v>60</v>
      </c>
      <c r="E1171" t="s">
        <v>641</v>
      </c>
      <c r="F1171" s="3" t="s">
        <v>5291</v>
      </c>
      <c r="G1171" t="s">
        <v>5292</v>
      </c>
      <c r="H1171">
        <v>202</v>
      </c>
      <c r="I1171" t="s">
        <v>650</v>
      </c>
      <c r="J1171" t="s">
        <v>616</v>
      </c>
      <c r="K1171">
        <v>8</v>
      </c>
      <c r="L1171" t="s">
        <v>786</v>
      </c>
      <c r="M1171" s="3" t="s">
        <v>4968</v>
      </c>
      <c r="N1171" t="s">
        <v>5293</v>
      </c>
      <c r="O1171" t="s">
        <v>469</v>
      </c>
      <c r="P1171">
        <v>0</v>
      </c>
      <c r="Q1171">
        <v>0</v>
      </c>
      <c r="R1171">
        <v>0</v>
      </c>
      <c r="S1171">
        <v>0</v>
      </c>
      <c r="T1171">
        <v>0</v>
      </c>
      <c r="U1171">
        <v>0</v>
      </c>
      <c r="V1171">
        <v>0</v>
      </c>
      <c r="W1171">
        <v>0</v>
      </c>
      <c r="X1171">
        <v>0</v>
      </c>
    </row>
    <row r="1172" spans="2:24" x14ac:dyDescent="0.3">
      <c r="B1172" s="3" t="s">
        <v>260</v>
      </c>
      <c r="C1172" t="s">
        <v>261</v>
      </c>
      <c r="D1172">
        <v>72</v>
      </c>
      <c r="E1172" t="s">
        <v>633</v>
      </c>
      <c r="F1172" s="3" t="s">
        <v>258</v>
      </c>
      <c r="G1172" t="s">
        <v>259</v>
      </c>
      <c r="H1172">
        <v>500</v>
      </c>
      <c r="I1172" t="s">
        <v>210</v>
      </c>
      <c r="J1172" t="s">
        <v>616</v>
      </c>
      <c r="K1172">
        <v>47</v>
      </c>
      <c r="L1172" t="s">
        <v>630</v>
      </c>
      <c r="M1172" s="3" t="s">
        <v>4968</v>
      </c>
      <c r="N1172" t="s">
        <v>5293</v>
      </c>
      <c r="O1172" t="s">
        <v>469</v>
      </c>
      <c r="P1172">
        <v>80</v>
      </c>
      <c r="Q1172">
        <v>0</v>
      </c>
      <c r="R1172">
        <v>0</v>
      </c>
      <c r="S1172">
        <v>0</v>
      </c>
      <c r="T1172">
        <v>0</v>
      </c>
      <c r="U1172">
        <v>0</v>
      </c>
      <c r="V1172">
        <v>0</v>
      </c>
      <c r="W1172">
        <v>0</v>
      </c>
      <c r="X1172">
        <v>0</v>
      </c>
    </row>
    <row r="1173" spans="2:24" x14ac:dyDescent="0.3">
      <c r="B1173" s="3" t="s">
        <v>5294</v>
      </c>
      <c r="C1173" t="s">
        <v>5295</v>
      </c>
      <c r="D1173">
        <v>47</v>
      </c>
      <c r="E1173" t="s">
        <v>678</v>
      </c>
      <c r="F1173" s="3" t="s">
        <v>5296</v>
      </c>
      <c r="G1173" t="s">
        <v>5297</v>
      </c>
      <c r="H1173">
        <v>500</v>
      </c>
      <c r="I1173" t="s">
        <v>210</v>
      </c>
      <c r="J1173" t="s">
        <v>616</v>
      </c>
      <c r="K1173">
        <v>45</v>
      </c>
      <c r="L1173" t="s">
        <v>685</v>
      </c>
      <c r="M1173" s="3" t="s">
        <v>4968</v>
      </c>
      <c r="N1173" t="s">
        <v>5298</v>
      </c>
      <c r="O1173" t="s">
        <v>5299</v>
      </c>
      <c r="P1173">
        <v>90</v>
      </c>
      <c r="Q1173">
        <v>0</v>
      </c>
      <c r="R1173">
        <v>0</v>
      </c>
      <c r="S1173">
        <v>0</v>
      </c>
      <c r="T1173">
        <v>0</v>
      </c>
      <c r="U1173">
        <v>0</v>
      </c>
      <c r="V1173">
        <v>0</v>
      </c>
      <c r="W1173">
        <v>0</v>
      </c>
      <c r="X1173">
        <v>0</v>
      </c>
    </row>
    <row r="1174" spans="2:24" x14ac:dyDescent="0.3">
      <c r="B1174" s="3" t="s">
        <v>5300</v>
      </c>
      <c r="C1174" t="s">
        <v>5301</v>
      </c>
      <c r="D1174">
        <v>95</v>
      </c>
      <c r="E1174" t="s">
        <v>626</v>
      </c>
      <c r="F1174" s="3" t="s">
        <v>5302</v>
      </c>
      <c r="G1174" t="s">
        <v>5303</v>
      </c>
      <c r="H1174">
        <v>500</v>
      </c>
      <c r="I1174" t="s">
        <v>210</v>
      </c>
      <c r="J1174" t="s">
        <v>616</v>
      </c>
      <c r="K1174">
        <v>43</v>
      </c>
      <c r="L1174" t="s">
        <v>636</v>
      </c>
      <c r="M1174" s="3" t="s">
        <v>4968</v>
      </c>
      <c r="N1174" t="s">
        <v>5304</v>
      </c>
      <c r="O1174" t="s">
        <v>5305</v>
      </c>
      <c r="P1174">
        <v>90</v>
      </c>
      <c r="Q1174">
        <v>0</v>
      </c>
      <c r="R1174">
        <v>0</v>
      </c>
      <c r="S1174">
        <v>0</v>
      </c>
      <c r="T1174">
        <v>0</v>
      </c>
      <c r="U1174">
        <v>0</v>
      </c>
      <c r="V1174">
        <v>0</v>
      </c>
      <c r="W1174">
        <v>0</v>
      </c>
      <c r="X1174">
        <v>0</v>
      </c>
    </row>
    <row r="1175" spans="2:24" x14ac:dyDescent="0.3">
      <c r="B1175" s="3" t="s">
        <v>5306</v>
      </c>
      <c r="C1175" t="s">
        <v>5307</v>
      </c>
      <c r="D1175">
        <v>60</v>
      </c>
      <c r="E1175" t="s">
        <v>641</v>
      </c>
      <c r="F1175" s="3" t="s">
        <v>5308</v>
      </c>
      <c r="G1175" t="s">
        <v>5309</v>
      </c>
      <c r="H1175">
        <v>500</v>
      </c>
      <c r="I1175" t="s">
        <v>210</v>
      </c>
      <c r="J1175" t="s">
        <v>629</v>
      </c>
      <c r="K1175">
        <v>45</v>
      </c>
      <c r="L1175" t="s">
        <v>685</v>
      </c>
      <c r="M1175" s="3" t="s">
        <v>4968</v>
      </c>
      <c r="N1175" t="s">
        <v>5310</v>
      </c>
      <c r="O1175" t="s">
        <v>5311</v>
      </c>
      <c r="P1175">
        <v>64</v>
      </c>
      <c r="Q1175">
        <v>0</v>
      </c>
      <c r="R1175">
        <v>0</v>
      </c>
      <c r="S1175">
        <v>0</v>
      </c>
      <c r="T1175">
        <v>0</v>
      </c>
      <c r="U1175">
        <v>0</v>
      </c>
      <c r="V1175">
        <v>0</v>
      </c>
      <c r="W1175">
        <v>0</v>
      </c>
      <c r="X1175">
        <v>0</v>
      </c>
    </row>
    <row r="1176" spans="2:24" x14ac:dyDescent="0.3">
      <c r="B1176" s="3" t="s">
        <v>5312</v>
      </c>
      <c r="C1176" t="s">
        <v>5313</v>
      </c>
      <c r="D1176">
        <v>21</v>
      </c>
      <c r="E1176" t="s">
        <v>612</v>
      </c>
      <c r="F1176" s="3" t="s">
        <v>5314</v>
      </c>
      <c r="G1176" t="s">
        <v>5313</v>
      </c>
      <c r="H1176">
        <v>500</v>
      </c>
      <c r="I1176" t="s">
        <v>210</v>
      </c>
      <c r="J1176" t="s">
        <v>616</v>
      </c>
      <c r="K1176">
        <v>45</v>
      </c>
      <c r="L1176" t="s">
        <v>685</v>
      </c>
      <c r="M1176" s="3" t="s">
        <v>4968</v>
      </c>
      <c r="N1176" t="s">
        <v>5315</v>
      </c>
      <c r="O1176" t="s">
        <v>5316</v>
      </c>
      <c r="P1176">
        <v>90</v>
      </c>
      <c r="Q1176">
        <v>0</v>
      </c>
      <c r="R1176">
        <v>0</v>
      </c>
      <c r="S1176">
        <v>15</v>
      </c>
      <c r="T1176">
        <v>0</v>
      </c>
      <c r="U1176">
        <v>0</v>
      </c>
      <c r="V1176">
        <v>0</v>
      </c>
      <c r="W1176">
        <v>0</v>
      </c>
      <c r="X1176">
        <v>0</v>
      </c>
    </row>
    <row r="1177" spans="2:24" x14ac:dyDescent="0.3">
      <c r="B1177" s="3" t="s">
        <v>5317</v>
      </c>
      <c r="C1177" t="s">
        <v>5318</v>
      </c>
      <c r="D1177">
        <v>60</v>
      </c>
      <c r="E1177" t="s">
        <v>641</v>
      </c>
      <c r="F1177" s="3" t="s">
        <v>5319</v>
      </c>
      <c r="G1177" t="s">
        <v>5320</v>
      </c>
      <c r="H1177">
        <v>354</v>
      </c>
      <c r="I1177" t="s">
        <v>615</v>
      </c>
      <c r="J1177" t="s">
        <v>616</v>
      </c>
      <c r="K1177">
        <v>54</v>
      </c>
      <c r="L1177" t="s">
        <v>617</v>
      </c>
      <c r="M1177" s="3" t="s">
        <v>4968</v>
      </c>
      <c r="N1177" t="s">
        <v>5315</v>
      </c>
      <c r="O1177" t="s">
        <v>5316</v>
      </c>
      <c r="P1177">
        <v>0</v>
      </c>
      <c r="Q1177">
        <v>0</v>
      </c>
      <c r="R1177">
        <v>0</v>
      </c>
      <c r="S1177">
        <v>0</v>
      </c>
      <c r="T1177">
        <v>0</v>
      </c>
      <c r="U1177">
        <v>0</v>
      </c>
      <c r="V1177">
        <v>33</v>
      </c>
      <c r="W1177">
        <v>0</v>
      </c>
      <c r="X1177">
        <v>0</v>
      </c>
    </row>
    <row r="1178" spans="2:24" x14ac:dyDescent="0.3">
      <c r="B1178" s="3" t="s">
        <v>5203</v>
      </c>
      <c r="C1178" t="s">
        <v>5204</v>
      </c>
      <c r="D1178">
        <v>14</v>
      </c>
      <c r="E1178" t="s">
        <v>967</v>
      </c>
      <c r="F1178" s="3" t="s">
        <v>5321</v>
      </c>
      <c r="G1178" t="s">
        <v>5322</v>
      </c>
      <c r="H1178">
        <v>354</v>
      </c>
      <c r="I1178" t="s">
        <v>615</v>
      </c>
      <c r="J1178" t="s">
        <v>629</v>
      </c>
      <c r="K1178">
        <v>54</v>
      </c>
      <c r="L1178" t="s">
        <v>617</v>
      </c>
      <c r="M1178" s="3" t="s">
        <v>4968</v>
      </c>
      <c r="N1178" t="s">
        <v>5323</v>
      </c>
      <c r="O1178" t="s">
        <v>5324</v>
      </c>
      <c r="P1178">
        <v>0</v>
      </c>
      <c r="Q1178">
        <v>0</v>
      </c>
      <c r="R1178">
        <v>0</v>
      </c>
      <c r="S1178">
        <v>0</v>
      </c>
      <c r="T1178">
        <v>0</v>
      </c>
      <c r="U1178">
        <v>0</v>
      </c>
      <c r="V1178">
        <v>57</v>
      </c>
      <c r="W1178">
        <v>10</v>
      </c>
      <c r="X1178">
        <v>0</v>
      </c>
    </row>
    <row r="1179" spans="2:24" x14ac:dyDescent="0.3">
      <c r="B1179" s="3" t="s">
        <v>5203</v>
      </c>
      <c r="C1179" t="s">
        <v>5204</v>
      </c>
      <c r="D1179">
        <v>14</v>
      </c>
      <c r="E1179" t="s">
        <v>967</v>
      </c>
      <c r="F1179" s="3" t="s">
        <v>5325</v>
      </c>
      <c r="G1179" t="s">
        <v>5326</v>
      </c>
      <c r="H1179">
        <v>500</v>
      </c>
      <c r="I1179" t="s">
        <v>210</v>
      </c>
      <c r="J1179" t="s">
        <v>629</v>
      </c>
      <c r="K1179">
        <v>40</v>
      </c>
      <c r="L1179" t="s">
        <v>623</v>
      </c>
      <c r="M1179" s="3" t="s">
        <v>4968</v>
      </c>
      <c r="N1179" t="s">
        <v>5323</v>
      </c>
      <c r="O1179" t="s">
        <v>5324</v>
      </c>
      <c r="P1179">
        <v>145</v>
      </c>
      <c r="Q1179">
        <v>0</v>
      </c>
      <c r="R1179">
        <v>8</v>
      </c>
      <c r="S1179">
        <v>3</v>
      </c>
      <c r="T1179">
        <v>0</v>
      </c>
      <c r="U1179">
        <v>0</v>
      </c>
      <c r="V1179">
        <v>0</v>
      </c>
      <c r="W1179">
        <v>0</v>
      </c>
      <c r="X1179">
        <v>0</v>
      </c>
    </row>
    <row r="1180" spans="2:24" x14ac:dyDescent="0.3">
      <c r="B1180" s="3" t="s">
        <v>5327</v>
      </c>
      <c r="C1180" t="s">
        <v>5328</v>
      </c>
      <c r="D1180">
        <v>17</v>
      </c>
      <c r="E1180" t="s">
        <v>712</v>
      </c>
      <c r="F1180" s="3" t="s">
        <v>5329</v>
      </c>
      <c r="G1180" t="s">
        <v>5330</v>
      </c>
      <c r="H1180">
        <v>202</v>
      </c>
      <c r="I1180" t="s">
        <v>650</v>
      </c>
      <c r="J1180" t="s">
        <v>616</v>
      </c>
      <c r="K1180">
        <v>52</v>
      </c>
      <c r="L1180" t="s">
        <v>2686</v>
      </c>
      <c r="M1180" s="3" t="s">
        <v>4968</v>
      </c>
      <c r="N1180" t="s">
        <v>5323</v>
      </c>
      <c r="O1180" t="s">
        <v>5324</v>
      </c>
      <c r="P1180">
        <v>0</v>
      </c>
      <c r="Q1180">
        <v>0</v>
      </c>
      <c r="R1180">
        <v>0</v>
      </c>
      <c r="S1180">
        <v>0</v>
      </c>
      <c r="T1180">
        <v>0</v>
      </c>
      <c r="U1180">
        <v>0</v>
      </c>
      <c r="V1180">
        <v>0</v>
      </c>
      <c r="W1180">
        <v>0</v>
      </c>
      <c r="X1180">
        <v>0</v>
      </c>
    </row>
    <row r="1181" spans="2:24" x14ac:dyDescent="0.3">
      <c r="B1181" s="3" t="s">
        <v>5331</v>
      </c>
      <c r="C1181" t="s">
        <v>5332</v>
      </c>
      <c r="D1181">
        <v>60</v>
      </c>
      <c r="E1181" t="s">
        <v>641</v>
      </c>
      <c r="F1181" s="3" t="s">
        <v>5333</v>
      </c>
      <c r="G1181" t="s">
        <v>5334</v>
      </c>
      <c r="H1181">
        <v>207</v>
      </c>
      <c r="I1181" t="s">
        <v>706</v>
      </c>
      <c r="J1181" t="s">
        <v>616</v>
      </c>
      <c r="K1181">
        <v>9</v>
      </c>
      <c r="L1181" t="s">
        <v>707</v>
      </c>
      <c r="M1181" s="3" t="s">
        <v>4968</v>
      </c>
      <c r="N1181" t="s">
        <v>5335</v>
      </c>
      <c r="O1181" t="s">
        <v>5336</v>
      </c>
      <c r="P1181">
        <v>0</v>
      </c>
      <c r="Q1181">
        <v>12</v>
      </c>
      <c r="R1181">
        <v>0</v>
      </c>
      <c r="S1181">
        <v>0</v>
      </c>
      <c r="T1181">
        <v>0</v>
      </c>
      <c r="U1181">
        <v>0</v>
      </c>
      <c r="V1181">
        <v>0</v>
      </c>
      <c r="W1181">
        <v>0</v>
      </c>
      <c r="X1181">
        <v>0</v>
      </c>
    </row>
    <row r="1182" spans="2:24" x14ac:dyDescent="0.3">
      <c r="B1182" s="3" t="s">
        <v>252</v>
      </c>
      <c r="C1182" t="s">
        <v>253</v>
      </c>
      <c r="D1182">
        <v>60</v>
      </c>
      <c r="E1182" t="s">
        <v>641</v>
      </c>
      <c r="F1182" s="3" t="s">
        <v>5337</v>
      </c>
      <c r="G1182" t="s">
        <v>5338</v>
      </c>
      <c r="H1182">
        <v>500</v>
      </c>
      <c r="I1182" t="s">
        <v>210</v>
      </c>
      <c r="J1182" t="s">
        <v>616</v>
      </c>
      <c r="K1182">
        <v>45</v>
      </c>
      <c r="L1182" t="s">
        <v>685</v>
      </c>
      <c r="M1182" s="3" t="s">
        <v>4968</v>
      </c>
      <c r="N1182" t="s">
        <v>5335</v>
      </c>
      <c r="O1182" t="s">
        <v>5336</v>
      </c>
      <c r="P1182">
        <v>85</v>
      </c>
      <c r="Q1182">
        <v>0</v>
      </c>
      <c r="R1182">
        <v>0</v>
      </c>
      <c r="S1182">
        <v>0</v>
      </c>
      <c r="T1182">
        <v>0</v>
      </c>
      <c r="U1182">
        <v>0</v>
      </c>
      <c r="V1182">
        <v>0</v>
      </c>
      <c r="W1182">
        <v>0</v>
      </c>
      <c r="X1182">
        <v>0</v>
      </c>
    </row>
    <row r="1183" spans="2:24" x14ac:dyDescent="0.3">
      <c r="B1183" s="3" t="s">
        <v>5339</v>
      </c>
      <c r="C1183" t="s">
        <v>5340</v>
      </c>
      <c r="D1183">
        <v>17</v>
      </c>
      <c r="E1183" t="s">
        <v>712</v>
      </c>
      <c r="F1183" s="3" t="s">
        <v>5341</v>
      </c>
      <c r="G1183" t="s">
        <v>5342</v>
      </c>
      <c r="H1183">
        <v>202</v>
      </c>
      <c r="I1183" t="s">
        <v>650</v>
      </c>
      <c r="J1183" t="s">
        <v>616</v>
      </c>
      <c r="K1183">
        <v>52</v>
      </c>
      <c r="L1183" t="s">
        <v>2686</v>
      </c>
      <c r="M1183" s="3" t="s">
        <v>4968</v>
      </c>
      <c r="N1183" t="s">
        <v>5335</v>
      </c>
      <c r="O1183" t="s">
        <v>5336</v>
      </c>
      <c r="P1183">
        <v>0</v>
      </c>
      <c r="Q1183">
        <v>0</v>
      </c>
      <c r="R1183">
        <v>0</v>
      </c>
      <c r="S1183">
        <v>0</v>
      </c>
      <c r="T1183">
        <v>0</v>
      </c>
      <c r="U1183">
        <v>0</v>
      </c>
      <c r="V1183">
        <v>0</v>
      </c>
      <c r="W1183">
        <v>0</v>
      </c>
      <c r="X1183">
        <v>0</v>
      </c>
    </row>
    <row r="1184" spans="2:24" x14ac:dyDescent="0.3">
      <c r="B1184" s="3" t="s">
        <v>5343</v>
      </c>
      <c r="C1184" t="s">
        <v>5344</v>
      </c>
      <c r="D1184">
        <v>60</v>
      </c>
      <c r="E1184" t="s">
        <v>641</v>
      </c>
      <c r="F1184" s="3" t="s">
        <v>5345</v>
      </c>
      <c r="G1184" t="s">
        <v>5346</v>
      </c>
      <c r="H1184">
        <v>354</v>
      </c>
      <c r="I1184" t="s">
        <v>615</v>
      </c>
      <c r="J1184" t="s">
        <v>616</v>
      </c>
      <c r="K1184">
        <v>54</v>
      </c>
      <c r="L1184" t="s">
        <v>617</v>
      </c>
      <c r="M1184" s="3" t="s">
        <v>4968</v>
      </c>
      <c r="N1184" t="s">
        <v>5335</v>
      </c>
      <c r="O1184" t="s">
        <v>5336</v>
      </c>
      <c r="P1184">
        <v>0</v>
      </c>
      <c r="Q1184">
        <v>0</v>
      </c>
      <c r="R1184">
        <v>0</v>
      </c>
      <c r="S1184">
        <v>0</v>
      </c>
      <c r="T1184">
        <v>0</v>
      </c>
      <c r="U1184">
        <v>0</v>
      </c>
      <c r="V1184">
        <v>45</v>
      </c>
      <c r="W1184">
        <v>0</v>
      </c>
      <c r="X1184">
        <v>0</v>
      </c>
    </row>
    <row r="1185" spans="2:24" x14ac:dyDescent="0.3">
      <c r="B1185" s="3" t="s">
        <v>216</v>
      </c>
      <c r="C1185" t="s">
        <v>217</v>
      </c>
      <c r="D1185">
        <v>95</v>
      </c>
      <c r="E1185" t="s">
        <v>626</v>
      </c>
      <c r="F1185" s="3" t="s">
        <v>5347</v>
      </c>
      <c r="G1185" t="s">
        <v>5348</v>
      </c>
      <c r="H1185">
        <v>500</v>
      </c>
      <c r="I1185" t="s">
        <v>210</v>
      </c>
      <c r="J1185" t="s">
        <v>616</v>
      </c>
      <c r="K1185">
        <v>45</v>
      </c>
      <c r="L1185" t="s">
        <v>685</v>
      </c>
      <c r="M1185" s="3" t="s">
        <v>4968</v>
      </c>
      <c r="N1185" t="s">
        <v>5335</v>
      </c>
      <c r="O1185" t="s">
        <v>5336</v>
      </c>
      <c r="P1185">
        <v>75</v>
      </c>
      <c r="Q1185">
        <v>0</v>
      </c>
      <c r="R1185">
        <v>0</v>
      </c>
      <c r="S1185">
        <v>4</v>
      </c>
      <c r="T1185">
        <v>0</v>
      </c>
      <c r="U1185">
        <v>0</v>
      </c>
      <c r="V1185">
        <v>0</v>
      </c>
      <c r="W1185">
        <v>0</v>
      </c>
      <c r="X1185">
        <v>0</v>
      </c>
    </row>
    <row r="1186" spans="2:24" x14ac:dyDescent="0.3">
      <c r="B1186" s="3" t="s">
        <v>252</v>
      </c>
      <c r="C1186" t="s">
        <v>253</v>
      </c>
      <c r="D1186">
        <v>60</v>
      </c>
      <c r="E1186" t="s">
        <v>641</v>
      </c>
      <c r="F1186" s="3" t="s">
        <v>5349</v>
      </c>
      <c r="G1186" t="s">
        <v>5350</v>
      </c>
      <c r="H1186">
        <v>202</v>
      </c>
      <c r="I1186" t="s">
        <v>650</v>
      </c>
      <c r="J1186" t="s">
        <v>616</v>
      </c>
      <c r="K1186">
        <v>8</v>
      </c>
      <c r="L1186" t="s">
        <v>786</v>
      </c>
      <c r="M1186" s="3" t="s">
        <v>4968</v>
      </c>
      <c r="N1186" t="s">
        <v>5351</v>
      </c>
      <c r="O1186" t="s">
        <v>5352</v>
      </c>
      <c r="P1186">
        <v>0</v>
      </c>
      <c r="Q1186">
        <v>0</v>
      </c>
      <c r="R1186">
        <v>0</v>
      </c>
      <c r="S1186">
        <v>0</v>
      </c>
      <c r="T1186">
        <v>0</v>
      </c>
      <c r="U1186">
        <v>0</v>
      </c>
      <c r="V1186">
        <v>0</v>
      </c>
      <c r="W1186">
        <v>0</v>
      </c>
      <c r="X1186">
        <v>0</v>
      </c>
    </row>
    <row r="1187" spans="2:24" x14ac:dyDescent="0.3">
      <c r="B1187" s="3" t="s">
        <v>5353</v>
      </c>
      <c r="C1187" t="s">
        <v>5354</v>
      </c>
      <c r="D1187">
        <v>22</v>
      </c>
      <c r="E1187" t="s">
        <v>1856</v>
      </c>
      <c r="F1187" s="3" t="s">
        <v>5355</v>
      </c>
      <c r="G1187" t="s">
        <v>5356</v>
      </c>
      <c r="H1187">
        <v>354</v>
      </c>
      <c r="I1187" t="s">
        <v>615</v>
      </c>
      <c r="J1187" t="s">
        <v>629</v>
      </c>
      <c r="K1187">
        <v>54</v>
      </c>
      <c r="L1187" t="s">
        <v>617</v>
      </c>
      <c r="M1187" s="3" t="s">
        <v>4968</v>
      </c>
      <c r="N1187" t="s">
        <v>5357</v>
      </c>
      <c r="O1187" t="s">
        <v>459</v>
      </c>
      <c r="P1187">
        <v>0</v>
      </c>
      <c r="Q1187">
        <v>0</v>
      </c>
      <c r="R1187">
        <v>0</v>
      </c>
      <c r="S1187">
        <v>0</v>
      </c>
      <c r="T1187">
        <v>0</v>
      </c>
      <c r="U1187">
        <v>0</v>
      </c>
      <c r="V1187">
        <v>49</v>
      </c>
      <c r="W1187">
        <v>0</v>
      </c>
      <c r="X1187">
        <v>0</v>
      </c>
    </row>
    <row r="1188" spans="2:24" x14ac:dyDescent="0.3">
      <c r="B1188" s="3" t="s">
        <v>5353</v>
      </c>
      <c r="C1188" t="s">
        <v>5354</v>
      </c>
      <c r="D1188">
        <v>22</v>
      </c>
      <c r="E1188" t="s">
        <v>1856</v>
      </c>
      <c r="F1188" s="3" t="s">
        <v>5358</v>
      </c>
      <c r="G1188" t="s">
        <v>5359</v>
      </c>
      <c r="H1188">
        <v>500</v>
      </c>
      <c r="I1188" t="s">
        <v>210</v>
      </c>
      <c r="J1188" t="s">
        <v>616</v>
      </c>
      <c r="K1188">
        <v>45</v>
      </c>
      <c r="L1188" t="s">
        <v>685</v>
      </c>
      <c r="M1188" s="3" t="s">
        <v>4968</v>
      </c>
      <c r="N1188" t="s">
        <v>5357</v>
      </c>
      <c r="O1188" t="s">
        <v>459</v>
      </c>
      <c r="P1188">
        <v>65</v>
      </c>
      <c r="Q1188">
        <v>0</v>
      </c>
      <c r="R1188">
        <v>3</v>
      </c>
      <c r="S1188">
        <v>10</v>
      </c>
      <c r="T1188">
        <v>0</v>
      </c>
      <c r="U1188">
        <v>0</v>
      </c>
      <c r="V1188">
        <v>0</v>
      </c>
      <c r="W1188">
        <v>0</v>
      </c>
      <c r="X1188">
        <v>0</v>
      </c>
    </row>
    <row r="1189" spans="2:24" x14ac:dyDescent="0.3">
      <c r="B1189" s="3" t="s">
        <v>216</v>
      </c>
      <c r="C1189" t="s">
        <v>217</v>
      </c>
      <c r="D1189">
        <v>95</v>
      </c>
      <c r="E1189" t="s">
        <v>626</v>
      </c>
      <c r="F1189" s="3" t="s">
        <v>218</v>
      </c>
      <c r="G1189" t="s">
        <v>219</v>
      </c>
      <c r="H1189">
        <v>500</v>
      </c>
      <c r="I1189" t="s">
        <v>210</v>
      </c>
      <c r="J1189" t="s">
        <v>616</v>
      </c>
      <c r="K1189">
        <v>41</v>
      </c>
      <c r="L1189" t="s">
        <v>660</v>
      </c>
      <c r="M1189" s="3" t="s">
        <v>4968</v>
      </c>
      <c r="N1189" t="s">
        <v>5357</v>
      </c>
      <c r="O1189" t="s">
        <v>459</v>
      </c>
      <c r="P1189">
        <v>80</v>
      </c>
      <c r="Q1189">
        <v>0</v>
      </c>
      <c r="R1189">
        <v>0</v>
      </c>
      <c r="S1189">
        <v>0</v>
      </c>
      <c r="T1189">
        <v>0</v>
      </c>
      <c r="U1189">
        <v>0</v>
      </c>
      <c r="V1189">
        <v>0</v>
      </c>
      <c r="W1189">
        <v>0</v>
      </c>
      <c r="X1189">
        <v>0</v>
      </c>
    </row>
    <row r="1190" spans="2:24" x14ac:dyDescent="0.3">
      <c r="B1190" s="3" t="s">
        <v>5360</v>
      </c>
      <c r="C1190" t="s">
        <v>5361</v>
      </c>
      <c r="D1190">
        <v>17</v>
      </c>
      <c r="E1190" t="s">
        <v>712</v>
      </c>
      <c r="F1190" s="3" t="s">
        <v>5362</v>
      </c>
      <c r="G1190" t="s">
        <v>5363</v>
      </c>
      <c r="H1190">
        <v>202</v>
      </c>
      <c r="I1190" t="s">
        <v>650</v>
      </c>
      <c r="J1190" t="s">
        <v>616</v>
      </c>
      <c r="K1190">
        <v>8</v>
      </c>
      <c r="L1190" t="s">
        <v>786</v>
      </c>
      <c r="M1190" s="3" t="s">
        <v>4968</v>
      </c>
      <c r="N1190" t="s">
        <v>5364</v>
      </c>
      <c r="O1190" t="s">
        <v>5365</v>
      </c>
      <c r="P1190">
        <v>0</v>
      </c>
      <c r="Q1190">
        <v>0</v>
      </c>
      <c r="R1190">
        <v>0</v>
      </c>
      <c r="S1190">
        <v>0</v>
      </c>
      <c r="T1190">
        <v>0</v>
      </c>
      <c r="U1190">
        <v>0</v>
      </c>
      <c r="V1190">
        <v>0</v>
      </c>
      <c r="W1190">
        <v>0</v>
      </c>
      <c r="X1190">
        <v>0</v>
      </c>
    </row>
    <row r="1191" spans="2:24" x14ac:dyDescent="0.3">
      <c r="B1191" s="3" t="s">
        <v>5366</v>
      </c>
      <c r="C1191" t="s">
        <v>5367</v>
      </c>
      <c r="D1191">
        <v>61</v>
      </c>
      <c r="E1191" t="s">
        <v>688</v>
      </c>
      <c r="F1191" s="3" t="s">
        <v>5368</v>
      </c>
      <c r="G1191" t="s">
        <v>5367</v>
      </c>
      <c r="H1191">
        <v>202</v>
      </c>
      <c r="I1191" t="s">
        <v>650</v>
      </c>
      <c r="J1191" t="s">
        <v>616</v>
      </c>
      <c r="K1191">
        <v>8</v>
      </c>
      <c r="L1191" t="s">
        <v>786</v>
      </c>
      <c r="M1191" s="3" t="s">
        <v>4968</v>
      </c>
      <c r="N1191" t="s">
        <v>5369</v>
      </c>
      <c r="O1191" t="s">
        <v>5370</v>
      </c>
      <c r="P1191">
        <v>0</v>
      </c>
      <c r="Q1191">
        <v>0</v>
      </c>
      <c r="R1191">
        <v>0</v>
      </c>
      <c r="S1191">
        <v>0</v>
      </c>
      <c r="T1191">
        <v>0</v>
      </c>
      <c r="U1191">
        <v>0</v>
      </c>
      <c r="V1191">
        <v>0</v>
      </c>
      <c r="W1191">
        <v>0</v>
      </c>
      <c r="X1191">
        <v>0</v>
      </c>
    </row>
    <row r="1192" spans="2:24" x14ac:dyDescent="0.3">
      <c r="B1192" s="3" t="s">
        <v>5371</v>
      </c>
      <c r="C1192" t="s">
        <v>5372</v>
      </c>
      <c r="D1192">
        <v>60</v>
      </c>
      <c r="E1192" t="s">
        <v>641</v>
      </c>
      <c r="F1192" s="3" t="s">
        <v>5373</v>
      </c>
      <c r="G1192" t="s">
        <v>5374</v>
      </c>
      <c r="H1192">
        <v>500</v>
      </c>
      <c r="I1192" t="s">
        <v>210</v>
      </c>
      <c r="J1192" t="s">
        <v>629</v>
      </c>
      <c r="K1192">
        <v>45</v>
      </c>
      <c r="L1192" t="s">
        <v>685</v>
      </c>
      <c r="M1192" s="3" t="s">
        <v>4968</v>
      </c>
      <c r="N1192" t="s">
        <v>5375</v>
      </c>
      <c r="O1192" t="s">
        <v>5376</v>
      </c>
      <c r="P1192">
        <v>46</v>
      </c>
      <c r="Q1192">
        <v>0</v>
      </c>
      <c r="R1192">
        <v>3</v>
      </c>
      <c r="S1192">
        <v>6</v>
      </c>
      <c r="T1192">
        <v>0</v>
      </c>
      <c r="U1192">
        <v>0</v>
      </c>
      <c r="V1192">
        <v>0</v>
      </c>
      <c r="W1192">
        <v>0</v>
      </c>
      <c r="X1192">
        <v>0</v>
      </c>
    </row>
    <row r="1193" spans="2:24" x14ac:dyDescent="0.3">
      <c r="B1193" s="3" t="s">
        <v>686</v>
      </c>
      <c r="C1193" t="s">
        <v>687</v>
      </c>
      <c r="D1193">
        <v>61</v>
      </c>
      <c r="E1193" t="s">
        <v>688</v>
      </c>
      <c r="F1193" s="3" t="s">
        <v>5377</v>
      </c>
      <c r="G1193" t="s">
        <v>5378</v>
      </c>
      <c r="H1193">
        <v>500</v>
      </c>
      <c r="I1193" t="s">
        <v>210</v>
      </c>
      <c r="J1193" t="s">
        <v>616</v>
      </c>
      <c r="K1193">
        <v>41</v>
      </c>
      <c r="L1193" t="s">
        <v>660</v>
      </c>
      <c r="M1193" s="3" t="s">
        <v>4968</v>
      </c>
      <c r="N1193" t="s">
        <v>5379</v>
      </c>
      <c r="O1193" t="s">
        <v>5380</v>
      </c>
      <c r="P1193">
        <v>104</v>
      </c>
      <c r="Q1193">
        <v>0</v>
      </c>
      <c r="R1193">
        <v>0</v>
      </c>
      <c r="S1193">
        <v>0</v>
      </c>
      <c r="T1193">
        <v>0</v>
      </c>
      <c r="U1193">
        <v>0</v>
      </c>
      <c r="V1193">
        <v>0</v>
      </c>
      <c r="W1193">
        <v>0</v>
      </c>
      <c r="X1193">
        <v>0</v>
      </c>
    </row>
    <row r="1194" spans="2:24" x14ac:dyDescent="0.3">
      <c r="B1194" s="3" t="s">
        <v>5381</v>
      </c>
      <c r="C1194" t="s">
        <v>5382</v>
      </c>
      <c r="D1194">
        <v>75</v>
      </c>
      <c r="E1194" t="s">
        <v>2587</v>
      </c>
      <c r="F1194" s="3" t="s">
        <v>5383</v>
      </c>
      <c r="G1194" t="s">
        <v>5384</v>
      </c>
      <c r="H1194">
        <v>500</v>
      </c>
      <c r="I1194" t="s">
        <v>210</v>
      </c>
      <c r="J1194" t="s">
        <v>616</v>
      </c>
      <c r="K1194">
        <v>47</v>
      </c>
      <c r="L1194" t="s">
        <v>630</v>
      </c>
      <c r="M1194" s="3" t="s">
        <v>4968</v>
      </c>
      <c r="N1194" t="s">
        <v>5385</v>
      </c>
      <c r="O1194" t="s">
        <v>5386</v>
      </c>
      <c r="P1194">
        <v>88</v>
      </c>
      <c r="Q1194">
        <v>0</v>
      </c>
      <c r="R1194">
        <v>8</v>
      </c>
      <c r="S1194">
        <v>6</v>
      </c>
      <c r="T1194">
        <v>0</v>
      </c>
      <c r="U1194">
        <v>0</v>
      </c>
      <c r="V1194">
        <v>0</v>
      </c>
      <c r="W1194">
        <v>0</v>
      </c>
      <c r="X1194">
        <v>0</v>
      </c>
    </row>
    <row r="1195" spans="2:24" x14ac:dyDescent="0.3">
      <c r="B1195" s="3" t="s">
        <v>5387</v>
      </c>
      <c r="C1195" t="s">
        <v>5388</v>
      </c>
      <c r="D1195">
        <v>26</v>
      </c>
      <c r="E1195" t="s">
        <v>1332</v>
      </c>
      <c r="F1195" s="3" t="s">
        <v>5389</v>
      </c>
      <c r="G1195" t="s">
        <v>5390</v>
      </c>
      <c r="H1195">
        <v>354</v>
      </c>
      <c r="I1195" t="s">
        <v>615</v>
      </c>
      <c r="J1195" t="s">
        <v>616</v>
      </c>
      <c r="K1195">
        <v>54</v>
      </c>
      <c r="L1195" t="s">
        <v>617</v>
      </c>
      <c r="M1195" s="3" t="s">
        <v>4968</v>
      </c>
      <c r="N1195" t="s">
        <v>5391</v>
      </c>
      <c r="O1195" t="s">
        <v>5392</v>
      </c>
      <c r="P1195">
        <v>0</v>
      </c>
      <c r="Q1195">
        <v>0</v>
      </c>
      <c r="R1195">
        <v>0</v>
      </c>
      <c r="S1195">
        <v>0</v>
      </c>
      <c r="T1195">
        <v>0</v>
      </c>
      <c r="U1195">
        <v>0</v>
      </c>
      <c r="V1195">
        <v>40</v>
      </c>
      <c r="W1195">
        <v>0</v>
      </c>
      <c r="X1195">
        <v>0</v>
      </c>
    </row>
    <row r="1196" spans="2:24" x14ac:dyDescent="0.3">
      <c r="B1196" s="3" t="s">
        <v>5393</v>
      </c>
      <c r="C1196" t="s">
        <v>5394</v>
      </c>
      <c r="D1196">
        <v>17</v>
      </c>
      <c r="E1196" t="s">
        <v>712</v>
      </c>
      <c r="F1196" s="3" t="s">
        <v>5395</v>
      </c>
      <c r="G1196" t="s">
        <v>5396</v>
      </c>
      <c r="H1196">
        <v>202</v>
      </c>
      <c r="I1196" t="s">
        <v>650</v>
      </c>
      <c r="J1196" t="s">
        <v>616</v>
      </c>
      <c r="K1196">
        <v>52</v>
      </c>
      <c r="L1196" t="s">
        <v>2686</v>
      </c>
      <c r="M1196" s="3" t="s">
        <v>4968</v>
      </c>
      <c r="N1196" t="s">
        <v>5391</v>
      </c>
      <c r="O1196" t="s">
        <v>5392</v>
      </c>
      <c r="P1196">
        <v>0</v>
      </c>
      <c r="Q1196">
        <v>0</v>
      </c>
      <c r="R1196">
        <v>0</v>
      </c>
      <c r="S1196">
        <v>0</v>
      </c>
      <c r="T1196">
        <v>0</v>
      </c>
      <c r="U1196">
        <v>0</v>
      </c>
      <c r="V1196">
        <v>0</v>
      </c>
      <c r="W1196">
        <v>0</v>
      </c>
      <c r="X1196">
        <v>0</v>
      </c>
    </row>
    <row r="1197" spans="2:24" x14ac:dyDescent="0.3">
      <c r="B1197" s="3" t="s">
        <v>5393</v>
      </c>
      <c r="C1197" t="s">
        <v>5394</v>
      </c>
      <c r="D1197">
        <v>17</v>
      </c>
      <c r="E1197" t="s">
        <v>712</v>
      </c>
      <c r="F1197" s="3" t="s">
        <v>5397</v>
      </c>
      <c r="G1197" t="s">
        <v>3885</v>
      </c>
      <c r="H1197">
        <v>202</v>
      </c>
      <c r="I1197" t="s">
        <v>650</v>
      </c>
      <c r="J1197" t="s">
        <v>616</v>
      </c>
      <c r="K1197">
        <v>52</v>
      </c>
      <c r="L1197" t="s">
        <v>2686</v>
      </c>
      <c r="M1197" s="3" t="s">
        <v>4968</v>
      </c>
      <c r="N1197" t="s">
        <v>5391</v>
      </c>
      <c r="O1197" t="s">
        <v>5392</v>
      </c>
      <c r="P1197">
        <v>0</v>
      </c>
      <c r="Q1197">
        <v>0</v>
      </c>
      <c r="R1197">
        <v>0</v>
      </c>
      <c r="S1197">
        <v>2</v>
      </c>
      <c r="T1197">
        <v>0</v>
      </c>
      <c r="U1197">
        <v>0</v>
      </c>
      <c r="V1197">
        <v>0</v>
      </c>
      <c r="W1197">
        <v>0</v>
      </c>
      <c r="X1197">
        <v>0</v>
      </c>
    </row>
    <row r="1198" spans="2:24" x14ac:dyDescent="0.3">
      <c r="B1198" s="3" t="s">
        <v>216</v>
      </c>
      <c r="C1198" t="s">
        <v>217</v>
      </c>
      <c r="D1198">
        <v>95</v>
      </c>
      <c r="E1198" t="s">
        <v>626</v>
      </c>
      <c r="F1198" s="3" t="s">
        <v>5398</v>
      </c>
      <c r="G1198" t="s">
        <v>5399</v>
      </c>
      <c r="H1198">
        <v>500</v>
      </c>
      <c r="I1198" t="s">
        <v>210</v>
      </c>
      <c r="J1198" t="s">
        <v>629</v>
      </c>
      <c r="K1198">
        <v>41</v>
      </c>
      <c r="L1198" t="s">
        <v>660</v>
      </c>
      <c r="M1198" s="3" t="s">
        <v>4968</v>
      </c>
      <c r="N1198" t="s">
        <v>5391</v>
      </c>
      <c r="O1198" t="s">
        <v>5392</v>
      </c>
      <c r="P1198">
        <v>80</v>
      </c>
      <c r="Q1198">
        <v>0</v>
      </c>
      <c r="R1198">
        <v>0</v>
      </c>
      <c r="S1198">
        <v>4</v>
      </c>
      <c r="T1198">
        <v>0</v>
      </c>
      <c r="U1198">
        <v>0</v>
      </c>
      <c r="V1198">
        <v>0</v>
      </c>
      <c r="W1198">
        <v>0</v>
      </c>
      <c r="X1198">
        <v>0</v>
      </c>
    </row>
    <row r="1199" spans="2:24" x14ac:dyDescent="0.3">
      <c r="B1199" s="3" t="s">
        <v>1705</v>
      </c>
      <c r="C1199" t="s">
        <v>1706</v>
      </c>
      <c r="D1199">
        <v>63</v>
      </c>
      <c r="E1199" t="s">
        <v>1305</v>
      </c>
      <c r="F1199" s="3" t="s">
        <v>5400</v>
      </c>
      <c r="G1199" t="s">
        <v>5401</v>
      </c>
      <c r="H1199">
        <v>202</v>
      </c>
      <c r="I1199" t="s">
        <v>650</v>
      </c>
      <c r="J1199" t="s">
        <v>616</v>
      </c>
      <c r="K1199">
        <v>8</v>
      </c>
      <c r="L1199" t="s">
        <v>786</v>
      </c>
      <c r="M1199" s="3" t="s">
        <v>4968</v>
      </c>
      <c r="N1199" t="s">
        <v>5402</v>
      </c>
      <c r="O1199" t="s">
        <v>5403</v>
      </c>
      <c r="P1199">
        <v>0</v>
      </c>
      <c r="Q1199">
        <v>0</v>
      </c>
      <c r="R1199">
        <v>0</v>
      </c>
      <c r="S1199">
        <v>0</v>
      </c>
      <c r="T1199">
        <v>0</v>
      </c>
      <c r="U1199">
        <v>0</v>
      </c>
      <c r="V1199">
        <v>0</v>
      </c>
      <c r="W1199">
        <v>0</v>
      </c>
      <c r="X1199">
        <v>0</v>
      </c>
    </row>
    <row r="1200" spans="2:24" x14ac:dyDescent="0.3">
      <c r="B1200" s="3" t="s">
        <v>5404</v>
      </c>
      <c r="C1200" t="s">
        <v>5405</v>
      </c>
      <c r="D1200">
        <v>60</v>
      </c>
      <c r="E1200" t="s">
        <v>641</v>
      </c>
      <c r="F1200" s="3" t="s">
        <v>5406</v>
      </c>
      <c r="G1200" t="s">
        <v>5407</v>
      </c>
      <c r="H1200">
        <v>209</v>
      </c>
      <c r="I1200" t="s">
        <v>726</v>
      </c>
      <c r="J1200" t="s">
        <v>616</v>
      </c>
      <c r="K1200">
        <v>9</v>
      </c>
      <c r="L1200" t="s">
        <v>707</v>
      </c>
      <c r="M1200" s="3" t="s">
        <v>4968</v>
      </c>
      <c r="N1200" t="s">
        <v>5408</v>
      </c>
      <c r="O1200" t="s">
        <v>5409</v>
      </c>
      <c r="P1200">
        <v>0</v>
      </c>
      <c r="Q1200">
        <v>0</v>
      </c>
      <c r="R1200">
        <v>0</v>
      </c>
      <c r="S1200">
        <v>0</v>
      </c>
      <c r="T1200">
        <v>0</v>
      </c>
      <c r="U1200">
        <v>0</v>
      </c>
      <c r="V1200">
        <v>75</v>
      </c>
      <c r="W1200">
        <v>0</v>
      </c>
      <c r="X1200">
        <v>0</v>
      </c>
    </row>
    <row r="1201" spans="2:24" x14ac:dyDescent="0.3">
      <c r="B1201" s="3" t="s">
        <v>5404</v>
      </c>
      <c r="C1201" t="s">
        <v>5405</v>
      </c>
      <c r="D1201">
        <v>60</v>
      </c>
      <c r="E1201" t="s">
        <v>641</v>
      </c>
      <c r="F1201" s="3" t="s">
        <v>5410</v>
      </c>
      <c r="G1201" t="s">
        <v>5411</v>
      </c>
      <c r="H1201">
        <v>207</v>
      </c>
      <c r="I1201" t="s">
        <v>706</v>
      </c>
      <c r="J1201" t="s">
        <v>616</v>
      </c>
      <c r="K1201">
        <v>9</v>
      </c>
      <c r="L1201" t="s">
        <v>707</v>
      </c>
      <c r="M1201" s="3" t="s">
        <v>4968</v>
      </c>
      <c r="N1201" t="s">
        <v>5408</v>
      </c>
      <c r="O1201" t="s">
        <v>5409</v>
      </c>
      <c r="P1201">
        <v>0</v>
      </c>
      <c r="Q1201">
        <v>12</v>
      </c>
      <c r="R1201">
        <v>0</v>
      </c>
      <c r="S1201">
        <v>0</v>
      </c>
      <c r="T1201">
        <v>0</v>
      </c>
      <c r="U1201">
        <v>0</v>
      </c>
      <c r="V1201">
        <v>0</v>
      </c>
      <c r="W1201">
        <v>0</v>
      </c>
      <c r="X1201">
        <v>0</v>
      </c>
    </row>
    <row r="1202" spans="2:24" x14ac:dyDescent="0.3">
      <c r="B1202" s="3" t="s">
        <v>5412</v>
      </c>
      <c r="C1202" t="s">
        <v>5413</v>
      </c>
      <c r="D1202">
        <v>13</v>
      </c>
      <c r="E1202" t="s">
        <v>699</v>
      </c>
      <c r="F1202" s="3" t="s">
        <v>5414</v>
      </c>
      <c r="G1202" t="s">
        <v>5415</v>
      </c>
      <c r="H1202">
        <v>500</v>
      </c>
      <c r="I1202" t="s">
        <v>210</v>
      </c>
      <c r="J1202" t="s">
        <v>629</v>
      </c>
      <c r="K1202">
        <v>40</v>
      </c>
      <c r="L1202" t="s">
        <v>623</v>
      </c>
      <c r="M1202" s="3" t="s">
        <v>4968</v>
      </c>
      <c r="N1202" t="s">
        <v>5408</v>
      </c>
      <c r="O1202" t="s">
        <v>5409</v>
      </c>
      <c r="P1202">
        <v>105</v>
      </c>
      <c r="Q1202">
        <v>0</v>
      </c>
      <c r="R1202">
        <v>0</v>
      </c>
      <c r="S1202">
        <v>0</v>
      </c>
      <c r="T1202">
        <v>0</v>
      </c>
      <c r="U1202">
        <v>0</v>
      </c>
      <c r="V1202">
        <v>0</v>
      </c>
      <c r="W1202">
        <v>0</v>
      </c>
      <c r="X1202">
        <v>0</v>
      </c>
    </row>
    <row r="1203" spans="2:24" x14ac:dyDescent="0.3">
      <c r="B1203" s="3" t="s">
        <v>252</v>
      </c>
      <c r="C1203" t="s">
        <v>253</v>
      </c>
      <c r="D1203">
        <v>60</v>
      </c>
      <c r="E1203" t="s">
        <v>641</v>
      </c>
      <c r="F1203" s="3" t="s">
        <v>5416</v>
      </c>
      <c r="G1203" t="s">
        <v>5417</v>
      </c>
      <c r="H1203">
        <v>500</v>
      </c>
      <c r="I1203" t="s">
        <v>210</v>
      </c>
      <c r="J1203" t="s">
        <v>616</v>
      </c>
      <c r="K1203">
        <v>45</v>
      </c>
      <c r="L1203" t="s">
        <v>685</v>
      </c>
      <c r="M1203" s="3" t="s">
        <v>4968</v>
      </c>
      <c r="N1203" t="s">
        <v>5408</v>
      </c>
      <c r="O1203" t="s">
        <v>5409</v>
      </c>
      <c r="P1203">
        <v>100</v>
      </c>
      <c r="Q1203">
        <v>0</v>
      </c>
      <c r="R1203">
        <v>0</v>
      </c>
      <c r="S1203">
        <v>0</v>
      </c>
      <c r="T1203">
        <v>0</v>
      </c>
      <c r="U1203">
        <v>0</v>
      </c>
      <c r="V1203">
        <v>0</v>
      </c>
      <c r="W1203">
        <v>0</v>
      </c>
      <c r="X1203">
        <v>0</v>
      </c>
    </row>
    <row r="1204" spans="2:24" x14ac:dyDescent="0.3">
      <c r="B1204" s="3" t="s">
        <v>5418</v>
      </c>
      <c r="C1204" t="s">
        <v>5419</v>
      </c>
      <c r="D1204">
        <v>17</v>
      </c>
      <c r="E1204" t="s">
        <v>712</v>
      </c>
      <c r="F1204" s="3" t="s">
        <v>5420</v>
      </c>
      <c r="G1204" t="s">
        <v>5421</v>
      </c>
      <c r="H1204">
        <v>202</v>
      </c>
      <c r="I1204" t="s">
        <v>650</v>
      </c>
      <c r="J1204" t="s">
        <v>616</v>
      </c>
      <c r="K1204">
        <v>52</v>
      </c>
      <c r="L1204" t="s">
        <v>2686</v>
      </c>
      <c r="M1204" s="3" t="s">
        <v>4968</v>
      </c>
      <c r="N1204" t="s">
        <v>5408</v>
      </c>
      <c r="O1204" t="s">
        <v>5409</v>
      </c>
      <c r="P1204">
        <v>0</v>
      </c>
      <c r="Q1204">
        <v>0</v>
      </c>
      <c r="R1204">
        <v>0</v>
      </c>
      <c r="S1204">
        <v>0</v>
      </c>
      <c r="T1204">
        <v>0</v>
      </c>
      <c r="U1204">
        <v>0</v>
      </c>
      <c r="V1204">
        <v>0</v>
      </c>
      <c r="W1204">
        <v>0</v>
      </c>
      <c r="X1204">
        <v>0</v>
      </c>
    </row>
    <row r="1205" spans="2:24" x14ac:dyDescent="0.3">
      <c r="B1205" s="3" t="s">
        <v>5422</v>
      </c>
      <c r="C1205" t="s">
        <v>1400</v>
      </c>
      <c r="D1205">
        <v>60</v>
      </c>
      <c r="E1205" t="s">
        <v>641</v>
      </c>
      <c r="F1205" s="3" t="s">
        <v>5423</v>
      </c>
      <c r="G1205" t="s">
        <v>5424</v>
      </c>
      <c r="H1205">
        <v>500</v>
      </c>
      <c r="I1205" t="s">
        <v>210</v>
      </c>
      <c r="J1205" t="s">
        <v>616</v>
      </c>
      <c r="K1205">
        <v>45</v>
      </c>
      <c r="L1205" t="s">
        <v>685</v>
      </c>
      <c r="M1205" s="3" t="s">
        <v>4968</v>
      </c>
      <c r="N1205" t="s">
        <v>5425</v>
      </c>
      <c r="O1205" t="s">
        <v>5426</v>
      </c>
      <c r="P1205">
        <v>47</v>
      </c>
      <c r="Q1205">
        <v>0</v>
      </c>
      <c r="R1205">
        <v>0</v>
      </c>
      <c r="S1205">
        <v>0</v>
      </c>
      <c r="T1205">
        <v>0</v>
      </c>
      <c r="U1205">
        <v>0</v>
      </c>
      <c r="V1205">
        <v>0</v>
      </c>
      <c r="W1205">
        <v>0</v>
      </c>
      <c r="X1205">
        <v>0</v>
      </c>
    </row>
    <row r="1206" spans="2:24" x14ac:dyDescent="0.3">
      <c r="B1206" s="3" t="s">
        <v>5427</v>
      </c>
      <c r="C1206" t="s">
        <v>5428</v>
      </c>
      <c r="D1206">
        <v>17</v>
      </c>
      <c r="E1206" t="s">
        <v>712</v>
      </c>
      <c r="F1206" s="3" t="s">
        <v>5429</v>
      </c>
      <c r="G1206" t="s">
        <v>5430</v>
      </c>
      <c r="H1206">
        <v>202</v>
      </c>
      <c r="I1206" t="s">
        <v>650</v>
      </c>
      <c r="J1206" t="s">
        <v>616</v>
      </c>
      <c r="K1206">
        <v>1</v>
      </c>
      <c r="L1206" t="s">
        <v>651</v>
      </c>
      <c r="M1206" s="3" t="s">
        <v>4968</v>
      </c>
      <c r="N1206" t="s">
        <v>5425</v>
      </c>
      <c r="O1206" t="s">
        <v>5426</v>
      </c>
      <c r="P1206">
        <v>0</v>
      </c>
      <c r="Q1206">
        <v>0</v>
      </c>
      <c r="R1206">
        <v>0</v>
      </c>
      <c r="S1206">
        <v>0</v>
      </c>
      <c r="T1206">
        <v>0</v>
      </c>
      <c r="U1206">
        <v>0</v>
      </c>
      <c r="V1206">
        <v>0</v>
      </c>
      <c r="W1206">
        <v>0</v>
      </c>
      <c r="X1206">
        <v>0</v>
      </c>
    </row>
    <row r="1207" spans="2:24" x14ac:dyDescent="0.3">
      <c r="B1207" s="3" t="s">
        <v>5427</v>
      </c>
      <c r="C1207" t="s">
        <v>5428</v>
      </c>
      <c r="D1207">
        <v>17</v>
      </c>
      <c r="E1207" t="s">
        <v>712</v>
      </c>
      <c r="F1207" s="3" t="s">
        <v>5431</v>
      </c>
      <c r="G1207" t="s">
        <v>5432</v>
      </c>
      <c r="H1207">
        <v>202</v>
      </c>
      <c r="I1207" t="s">
        <v>650</v>
      </c>
      <c r="J1207" t="s">
        <v>616</v>
      </c>
      <c r="K1207">
        <v>52</v>
      </c>
      <c r="L1207" t="s">
        <v>2686</v>
      </c>
      <c r="M1207" s="3" t="s">
        <v>4968</v>
      </c>
      <c r="N1207" t="s">
        <v>5425</v>
      </c>
      <c r="O1207" t="s">
        <v>5426</v>
      </c>
      <c r="P1207">
        <v>0</v>
      </c>
      <c r="Q1207">
        <v>0</v>
      </c>
      <c r="R1207">
        <v>0</v>
      </c>
      <c r="S1207">
        <v>0</v>
      </c>
      <c r="T1207">
        <v>0</v>
      </c>
      <c r="U1207">
        <v>0</v>
      </c>
      <c r="V1207">
        <v>0</v>
      </c>
      <c r="W1207">
        <v>0</v>
      </c>
      <c r="X1207">
        <v>0</v>
      </c>
    </row>
    <row r="1208" spans="2:24" x14ac:dyDescent="0.3">
      <c r="B1208" s="3" t="s">
        <v>2903</v>
      </c>
      <c r="C1208" t="s">
        <v>2904</v>
      </c>
      <c r="D1208">
        <v>61</v>
      </c>
      <c r="E1208" t="s">
        <v>688</v>
      </c>
      <c r="F1208" s="3" t="s">
        <v>5433</v>
      </c>
      <c r="G1208" t="s">
        <v>5434</v>
      </c>
      <c r="H1208">
        <v>354</v>
      </c>
      <c r="I1208" t="s">
        <v>615</v>
      </c>
      <c r="J1208" t="s">
        <v>616</v>
      </c>
      <c r="K1208">
        <v>54</v>
      </c>
      <c r="L1208" t="s">
        <v>617</v>
      </c>
      <c r="M1208" s="3" t="s">
        <v>4968</v>
      </c>
      <c r="N1208" t="s">
        <v>5425</v>
      </c>
      <c r="O1208" t="s">
        <v>5426</v>
      </c>
      <c r="P1208">
        <v>0</v>
      </c>
      <c r="Q1208">
        <v>0</v>
      </c>
      <c r="R1208">
        <v>0</v>
      </c>
      <c r="S1208">
        <v>0</v>
      </c>
      <c r="T1208">
        <v>0</v>
      </c>
      <c r="U1208">
        <v>0</v>
      </c>
      <c r="V1208">
        <v>50</v>
      </c>
      <c r="W1208">
        <v>0</v>
      </c>
      <c r="X1208">
        <v>0</v>
      </c>
    </row>
    <row r="1209" spans="2:24" x14ac:dyDescent="0.3">
      <c r="B1209" s="3" t="s">
        <v>5435</v>
      </c>
      <c r="C1209" t="s">
        <v>5436</v>
      </c>
      <c r="D1209">
        <v>17</v>
      </c>
      <c r="E1209" t="s">
        <v>712</v>
      </c>
      <c r="F1209" s="3" t="s">
        <v>5437</v>
      </c>
      <c r="G1209" t="s">
        <v>5438</v>
      </c>
      <c r="H1209">
        <v>500</v>
      </c>
      <c r="I1209" t="s">
        <v>210</v>
      </c>
      <c r="J1209" t="s">
        <v>616</v>
      </c>
      <c r="K1209">
        <v>45</v>
      </c>
      <c r="L1209" t="s">
        <v>685</v>
      </c>
      <c r="M1209" s="3" t="s">
        <v>4968</v>
      </c>
      <c r="N1209" t="s">
        <v>5439</v>
      </c>
      <c r="O1209" t="s">
        <v>5440</v>
      </c>
      <c r="P1209">
        <v>20</v>
      </c>
      <c r="Q1209">
        <v>0</v>
      </c>
      <c r="R1209">
        <v>0</v>
      </c>
      <c r="S1209">
        <v>0</v>
      </c>
      <c r="T1209">
        <v>0</v>
      </c>
      <c r="U1209">
        <v>0</v>
      </c>
      <c r="V1209">
        <v>0</v>
      </c>
      <c r="W1209">
        <v>0</v>
      </c>
      <c r="X1209">
        <v>0</v>
      </c>
    </row>
    <row r="1210" spans="2:24" x14ac:dyDescent="0.3">
      <c r="B1210" s="3" t="s">
        <v>230</v>
      </c>
      <c r="C1210" t="s">
        <v>231</v>
      </c>
      <c r="D1210">
        <v>22</v>
      </c>
      <c r="E1210" t="s">
        <v>1856</v>
      </c>
      <c r="F1210" s="3" t="s">
        <v>228</v>
      </c>
      <c r="G1210" t="s">
        <v>229</v>
      </c>
      <c r="H1210">
        <v>500</v>
      </c>
      <c r="I1210" t="s">
        <v>210</v>
      </c>
      <c r="J1210" t="s">
        <v>616</v>
      </c>
      <c r="K1210">
        <v>45</v>
      </c>
      <c r="L1210" t="s">
        <v>685</v>
      </c>
      <c r="M1210" s="3" t="s">
        <v>4968</v>
      </c>
      <c r="N1210" t="s">
        <v>5441</v>
      </c>
      <c r="O1210" t="s">
        <v>462</v>
      </c>
      <c r="P1210">
        <v>80</v>
      </c>
      <c r="Q1210">
        <v>0</v>
      </c>
      <c r="R1210">
        <v>0</v>
      </c>
      <c r="S1210">
        <v>5</v>
      </c>
      <c r="T1210">
        <v>0</v>
      </c>
      <c r="U1210">
        <v>0</v>
      </c>
      <c r="V1210">
        <v>0</v>
      </c>
      <c r="W1210">
        <v>0</v>
      </c>
      <c r="X1210">
        <v>0</v>
      </c>
    </row>
    <row r="1211" spans="2:24" x14ac:dyDescent="0.3">
      <c r="B1211" s="3" t="s">
        <v>238</v>
      </c>
      <c r="C1211" t="s">
        <v>239</v>
      </c>
      <c r="D1211">
        <v>60</v>
      </c>
      <c r="E1211" t="s">
        <v>641</v>
      </c>
      <c r="F1211" s="3" t="s">
        <v>5442</v>
      </c>
      <c r="G1211" t="s">
        <v>5443</v>
      </c>
      <c r="H1211">
        <v>500</v>
      </c>
      <c r="I1211" t="s">
        <v>210</v>
      </c>
      <c r="J1211" t="s">
        <v>616</v>
      </c>
      <c r="K1211">
        <v>41</v>
      </c>
      <c r="L1211" t="s">
        <v>660</v>
      </c>
      <c r="M1211" s="3" t="s">
        <v>4968</v>
      </c>
      <c r="N1211" t="s">
        <v>5444</v>
      </c>
      <c r="O1211" t="s">
        <v>5445</v>
      </c>
      <c r="P1211">
        <v>68</v>
      </c>
      <c r="Q1211">
        <v>0</v>
      </c>
      <c r="R1211">
        <v>0</v>
      </c>
      <c r="S1211">
        <v>0</v>
      </c>
      <c r="T1211">
        <v>0</v>
      </c>
      <c r="U1211">
        <v>0</v>
      </c>
      <c r="V1211">
        <v>0</v>
      </c>
      <c r="W1211">
        <v>0</v>
      </c>
      <c r="X1211">
        <v>0</v>
      </c>
    </row>
    <row r="1212" spans="2:24" x14ac:dyDescent="0.3">
      <c r="B1212" s="3" t="s">
        <v>3505</v>
      </c>
      <c r="C1212" t="s">
        <v>3506</v>
      </c>
      <c r="D1212">
        <v>13</v>
      </c>
      <c r="E1212" t="s">
        <v>699</v>
      </c>
      <c r="F1212" s="3" t="s">
        <v>5446</v>
      </c>
      <c r="G1212" t="s">
        <v>5447</v>
      </c>
      <c r="H1212">
        <v>207</v>
      </c>
      <c r="I1212" t="s">
        <v>706</v>
      </c>
      <c r="J1212" t="s">
        <v>629</v>
      </c>
      <c r="K1212">
        <v>21</v>
      </c>
      <c r="L1212" t="s">
        <v>2020</v>
      </c>
      <c r="M1212" s="3" t="s">
        <v>4968</v>
      </c>
      <c r="N1212" t="s">
        <v>5448</v>
      </c>
      <c r="O1212" t="s">
        <v>5449</v>
      </c>
      <c r="P1212">
        <v>0</v>
      </c>
      <c r="Q1212">
        <v>0</v>
      </c>
      <c r="R1212">
        <v>10</v>
      </c>
      <c r="S1212">
        <v>0</v>
      </c>
      <c r="T1212">
        <v>0</v>
      </c>
      <c r="U1212">
        <v>0</v>
      </c>
      <c r="V1212">
        <v>0</v>
      </c>
      <c r="W1212">
        <v>0</v>
      </c>
      <c r="X1212">
        <v>0</v>
      </c>
    </row>
    <row r="1213" spans="2:24" x14ac:dyDescent="0.3">
      <c r="B1213" s="3" t="s">
        <v>3505</v>
      </c>
      <c r="C1213" t="s">
        <v>3506</v>
      </c>
      <c r="D1213">
        <v>13</v>
      </c>
      <c r="E1213" t="s">
        <v>699</v>
      </c>
      <c r="F1213" s="3" t="s">
        <v>5450</v>
      </c>
      <c r="G1213" t="s">
        <v>5451</v>
      </c>
      <c r="H1213">
        <v>500</v>
      </c>
      <c r="I1213" t="s">
        <v>210</v>
      </c>
      <c r="J1213" t="s">
        <v>629</v>
      </c>
      <c r="K1213">
        <v>40</v>
      </c>
      <c r="L1213" t="s">
        <v>623</v>
      </c>
      <c r="M1213" s="3" t="s">
        <v>4968</v>
      </c>
      <c r="N1213" t="s">
        <v>5448</v>
      </c>
      <c r="O1213" t="s">
        <v>5449</v>
      </c>
      <c r="P1213">
        <v>100</v>
      </c>
      <c r="Q1213">
        <v>0</v>
      </c>
      <c r="R1213">
        <v>0</v>
      </c>
      <c r="S1213">
        <v>0</v>
      </c>
      <c r="T1213">
        <v>0</v>
      </c>
      <c r="U1213">
        <v>0</v>
      </c>
      <c r="V1213">
        <v>0</v>
      </c>
      <c r="W1213">
        <v>0</v>
      </c>
      <c r="X1213">
        <v>0</v>
      </c>
    </row>
    <row r="1214" spans="2:24" x14ac:dyDescent="0.3">
      <c r="B1214" s="3" t="s">
        <v>5062</v>
      </c>
      <c r="C1214" t="s">
        <v>5063</v>
      </c>
      <c r="D1214">
        <v>60</v>
      </c>
      <c r="E1214" t="s">
        <v>641</v>
      </c>
      <c r="F1214" s="3" t="s">
        <v>5452</v>
      </c>
      <c r="G1214" t="s">
        <v>5453</v>
      </c>
      <c r="H1214">
        <v>354</v>
      </c>
      <c r="I1214" t="s">
        <v>615</v>
      </c>
      <c r="J1214" t="s">
        <v>629</v>
      </c>
      <c r="K1214">
        <v>54</v>
      </c>
      <c r="L1214" t="s">
        <v>617</v>
      </c>
      <c r="M1214" s="3" t="s">
        <v>4968</v>
      </c>
      <c r="N1214" t="s">
        <v>5448</v>
      </c>
      <c r="O1214" t="s">
        <v>5449</v>
      </c>
      <c r="P1214">
        <v>0</v>
      </c>
      <c r="Q1214">
        <v>0</v>
      </c>
      <c r="R1214">
        <v>0</v>
      </c>
      <c r="S1214">
        <v>0</v>
      </c>
      <c r="T1214">
        <v>0</v>
      </c>
      <c r="U1214">
        <v>0</v>
      </c>
      <c r="V1214">
        <v>35</v>
      </c>
      <c r="W1214">
        <v>0</v>
      </c>
      <c r="X1214">
        <v>0</v>
      </c>
    </row>
    <row r="1215" spans="2:24" x14ac:dyDescent="0.3">
      <c r="B1215" s="3" t="s">
        <v>5454</v>
      </c>
      <c r="C1215" t="s">
        <v>5455</v>
      </c>
      <c r="D1215">
        <v>60</v>
      </c>
      <c r="E1215" t="s">
        <v>641</v>
      </c>
      <c r="F1215" s="3" t="s">
        <v>5456</v>
      </c>
      <c r="G1215" t="s">
        <v>5457</v>
      </c>
      <c r="H1215">
        <v>500</v>
      </c>
      <c r="I1215" t="s">
        <v>210</v>
      </c>
      <c r="J1215" t="s">
        <v>616</v>
      </c>
      <c r="K1215">
        <v>45</v>
      </c>
      <c r="L1215" t="s">
        <v>685</v>
      </c>
      <c r="M1215" s="3" t="s">
        <v>4968</v>
      </c>
      <c r="N1215" t="s">
        <v>5458</v>
      </c>
      <c r="O1215" t="s">
        <v>5459</v>
      </c>
      <c r="P1215">
        <v>80</v>
      </c>
      <c r="Q1215">
        <v>0</v>
      </c>
      <c r="R1215">
        <v>0</v>
      </c>
      <c r="S1215">
        <v>0</v>
      </c>
      <c r="T1215">
        <v>0</v>
      </c>
      <c r="U1215">
        <v>0</v>
      </c>
      <c r="V1215">
        <v>0</v>
      </c>
      <c r="W1215">
        <v>0</v>
      </c>
      <c r="X1215">
        <v>0</v>
      </c>
    </row>
    <row r="1216" spans="2:24" x14ac:dyDescent="0.3">
      <c r="B1216" s="3" t="s">
        <v>5454</v>
      </c>
      <c r="C1216" t="s">
        <v>5455</v>
      </c>
      <c r="D1216">
        <v>60</v>
      </c>
      <c r="E1216" t="s">
        <v>641</v>
      </c>
      <c r="F1216" s="3" t="s">
        <v>5460</v>
      </c>
      <c r="G1216" t="s">
        <v>5461</v>
      </c>
      <c r="H1216">
        <v>202</v>
      </c>
      <c r="I1216" t="s">
        <v>650</v>
      </c>
      <c r="J1216" t="s">
        <v>616</v>
      </c>
      <c r="K1216">
        <v>1</v>
      </c>
      <c r="L1216" t="s">
        <v>651</v>
      </c>
      <c r="M1216" s="3" t="s">
        <v>4968</v>
      </c>
      <c r="N1216" t="s">
        <v>5458</v>
      </c>
      <c r="O1216" t="s">
        <v>5459</v>
      </c>
      <c r="P1216">
        <v>0</v>
      </c>
      <c r="Q1216">
        <v>0</v>
      </c>
      <c r="R1216">
        <v>0</v>
      </c>
      <c r="S1216">
        <v>0</v>
      </c>
      <c r="T1216">
        <v>0</v>
      </c>
      <c r="U1216">
        <v>0</v>
      </c>
      <c r="V1216">
        <v>0</v>
      </c>
      <c r="W1216">
        <v>0</v>
      </c>
      <c r="X1216">
        <v>0</v>
      </c>
    </row>
    <row r="1217" spans="2:24" x14ac:dyDescent="0.3">
      <c r="B1217" s="3" t="s">
        <v>5462</v>
      </c>
      <c r="C1217" t="s">
        <v>5463</v>
      </c>
      <c r="D1217">
        <v>60</v>
      </c>
      <c r="E1217" t="s">
        <v>641</v>
      </c>
      <c r="F1217" s="3" t="s">
        <v>5464</v>
      </c>
      <c r="G1217" t="s">
        <v>5465</v>
      </c>
      <c r="H1217">
        <v>202</v>
      </c>
      <c r="I1217" t="s">
        <v>650</v>
      </c>
      <c r="J1217" t="s">
        <v>616</v>
      </c>
      <c r="K1217">
        <v>8</v>
      </c>
      <c r="L1217" t="s">
        <v>786</v>
      </c>
      <c r="M1217" s="3" t="s">
        <v>4968</v>
      </c>
      <c r="N1217" t="s">
        <v>5466</v>
      </c>
      <c r="O1217" t="s">
        <v>5467</v>
      </c>
      <c r="P1217">
        <v>0</v>
      </c>
      <c r="Q1217">
        <v>0</v>
      </c>
      <c r="R1217">
        <v>0</v>
      </c>
      <c r="S1217">
        <v>0</v>
      </c>
      <c r="T1217">
        <v>0</v>
      </c>
      <c r="U1217">
        <v>0</v>
      </c>
      <c r="V1217">
        <v>0</v>
      </c>
      <c r="W1217">
        <v>0</v>
      </c>
      <c r="X1217">
        <v>0</v>
      </c>
    </row>
    <row r="1218" spans="2:24" x14ac:dyDescent="0.3">
      <c r="B1218" s="3" t="s">
        <v>3920</v>
      </c>
      <c r="C1218" t="s">
        <v>3921</v>
      </c>
      <c r="D1218">
        <v>13</v>
      </c>
      <c r="E1218" t="s">
        <v>699</v>
      </c>
      <c r="F1218" s="3" t="s">
        <v>5468</v>
      </c>
      <c r="G1218" t="s">
        <v>5469</v>
      </c>
      <c r="H1218">
        <v>354</v>
      </c>
      <c r="I1218" t="s">
        <v>615</v>
      </c>
      <c r="J1218" t="s">
        <v>629</v>
      </c>
      <c r="K1218">
        <v>54</v>
      </c>
      <c r="L1218" t="s">
        <v>617</v>
      </c>
      <c r="M1218" s="3" t="s">
        <v>4968</v>
      </c>
      <c r="N1218" t="s">
        <v>5470</v>
      </c>
      <c r="O1218" t="s">
        <v>5471</v>
      </c>
      <c r="P1218">
        <v>0</v>
      </c>
      <c r="Q1218">
        <v>0</v>
      </c>
      <c r="R1218">
        <v>0</v>
      </c>
      <c r="S1218">
        <v>0</v>
      </c>
      <c r="T1218">
        <v>0</v>
      </c>
      <c r="U1218">
        <v>0</v>
      </c>
      <c r="V1218">
        <v>0</v>
      </c>
      <c r="W1218">
        <v>10</v>
      </c>
      <c r="X1218">
        <v>0</v>
      </c>
    </row>
    <row r="1219" spans="2:24" x14ac:dyDescent="0.3">
      <c r="B1219" s="3" t="s">
        <v>3505</v>
      </c>
      <c r="C1219" t="s">
        <v>3506</v>
      </c>
      <c r="D1219">
        <v>13</v>
      </c>
      <c r="E1219" t="s">
        <v>699</v>
      </c>
      <c r="F1219" s="3" t="s">
        <v>5472</v>
      </c>
      <c r="G1219" t="s">
        <v>5473</v>
      </c>
      <c r="H1219">
        <v>354</v>
      </c>
      <c r="I1219" t="s">
        <v>615</v>
      </c>
      <c r="J1219" t="s">
        <v>629</v>
      </c>
      <c r="K1219">
        <v>54</v>
      </c>
      <c r="L1219" t="s">
        <v>617</v>
      </c>
      <c r="M1219" s="3" t="s">
        <v>4968</v>
      </c>
      <c r="N1219" t="s">
        <v>5470</v>
      </c>
      <c r="O1219" t="s">
        <v>5471</v>
      </c>
      <c r="P1219">
        <v>0</v>
      </c>
      <c r="Q1219">
        <v>0</v>
      </c>
      <c r="R1219">
        <v>0</v>
      </c>
      <c r="S1219">
        <v>0</v>
      </c>
      <c r="T1219">
        <v>0</v>
      </c>
      <c r="U1219">
        <v>0</v>
      </c>
      <c r="V1219">
        <v>46</v>
      </c>
      <c r="W1219">
        <v>10</v>
      </c>
      <c r="X1219">
        <v>0</v>
      </c>
    </row>
    <row r="1220" spans="2:24" x14ac:dyDescent="0.3">
      <c r="B1220" s="3" t="s">
        <v>3505</v>
      </c>
      <c r="C1220" t="s">
        <v>3506</v>
      </c>
      <c r="D1220">
        <v>13</v>
      </c>
      <c r="E1220" t="s">
        <v>699</v>
      </c>
      <c r="F1220" s="3" t="s">
        <v>5474</v>
      </c>
      <c r="G1220" t="s">
        <v>5475</v>
      </c>
      <c r="H1220">
        <v>500</v>
      </c>
      <c r="I1220" t="s">
        <v>210</v>
      </c>
      <c r="J1220" t="s">
        <v>629</v>
      </c>
      <c r="K1220">
        <v>40</v>
      </c>
      <c r="L1220" t="s">
        <v>623</v>
      </c>
      <c r="M1220" s="3" t="s">
        <v>4968</v>
      </c>
      <c r="N1220" t="s">
        <v>5470</v>
      </c>
      <c r="O1220" t="s">
        <v>5471</v>
      </c>
      <c r="P1220">
        <v>101</v>
      </c>
      <c r="Q1220">
        <v>0</v>
      </c>
      <c r="R1220">
        <v>0</v>
      </c>
      <c r="S1220">
        <v>0</v>
      </c>
      <c r="T1220">
        <v>0</v>
      </c>
      <c r="U1220">
        <v>0</v>
      </c>
      <c r="V1220">
        <v>0</v>
      </c>
      <c r="W1220">
        <v>0</v>
      </c>
      <c r="X1220">
        <v>0</v>
      </c>
    </row>
    <row r="1221" spans="2:24" x14ac:dyDescent="0.3">
      <c r="B1221" s="3" t="s">
        <v>238</v>
      </c>
      <c r="C1221" t="s">
        <v>239</v>
      </c>
      <c r="D1221">
        <v>60</v>
      </c>
      <c r="E1221" t="s">
        <v>641</v>
      </c>
      <c r="F1221" s="3" t="s">
        <v>5476</v>
      </c>
      <c r="G1221" t="s">
        <v>5477</v>
      </c>
      <c r="H1221">
        <v>500</v>
      </c>
      <c r="I1221" t="s">
        <v>210</v>
      </c>
      <c r="J1221" t="s">
        <v>629</v>
      </c>
      <c r="K1221">
        <v>41</v>
      </c>
      <c r="L1221" t="s">
        <v>660</v>
      </c>
      <c r="M1221" s="3" t="s">
        <v>4968</v>
      </c>
      <c r="N1221" t="s">
        <v>5478</v>
      </c>
      <c r="O1221" t="s">
        <v>5479</v>
      </c>
      <c r="P1221">
        <v>109</v>
      </c>
      <c r="Q1221">
        <v>0</v>
      </c>
      <c r="R1221">
        <v>6</v>
      </c>
      <c r="S1221">
        <v>4</v>
      </c>
      <c r="T1221">
        <v>0</v>
      </c>
      <c r="U1221">
        <v>0</v>
      </c>
      <c r="V1221">
        <v>0</v>
      </c>
      <c r="W1221">
        <v>0</v>
      </c>
      <c r="X1221">
        <v>0</v>
      </c>
    </row>
    <row r="1222" spans="2:24" x14ac:dyDescent="0.3">
      <c r="B1222" s="3" t="s">
        <v>5480</v>
      </c>
      <c r="C1222" t="s">
        <v>5481</v>
      </c>
      <c r="D1222">
        <v>60</v>
      </c>
      <c r="E1222" t="s">
        <v>641</v>
      </c>
      <c r="F1222" s="3" t="s">
        <v>5482</v>
      </c>
      <c r="G1222" t="s">
        <v>5483</v>
      </c>
      <c r="H1222">
        <v>202</v>
      </c>
      <c r="I1222" t="s">
        <v>650</v>
      </c>
      <c r="J1222" t="s">
        <v>616</v>
      </c>
      <c r="K1222">
        <v>52</v>
      </c>
      <c r="L1222" t="s">
        <v>2686</v>
      </c>
      <c r="M1222" s="3" t="s">
        <v>4968</v>
      </c>
      <c r="N1222" t="s">
        <v>5484</v>
      </c>
      <c r="O1222" t="s">
        <v>5485</v>
      </c>
      <c r="P1222">
        <v>0</v>
      </c>
      <c r="Q1222">
        <v>0</v>
      </c>
      <c r="R1222">
        <v>0</v>
      </c>
      <c r="S1222">
        <v>0</v>
      </c>
      <c r="T1222">
        <v>0</v>
      </c>
      <c r="U1222">
        <v>0</v>
      </c>
      <c r="V1222">
        <v>0</v>
      </c>
      <c r="W1222">
        <v>0</v>
      </c>
      <c r="X1222">
        <v>0</v>
      </c>
    </row>
    <row r="1223" spans="2:24" x14ac:dyDescent="0.3">
      <c r="B1223" s="3" t="s">
        <v>5480</v>
      </c>
      <c r="C1223" t="s">
        <v>5481</v>
      </c>
      <c r="D1223">
        <v>60</v>
      </c>
      <c r="E1223" t="s">
        <v>641</v>
      </c>
      <c r="F1223" s="3" t="s">
        <v>5486</v>
      </c>
      <c r="G1223" t="s">
        <v>5487</v>
      </c>
      <c r="H1223">
        <v>202</v>
      </c>
      <c r="I1223" t="s">
        <v>650</v>
      </c>
      <c r="J1223" t="s">
        <v>616</v>
      </c>
      <c r="K1223">
        <v>52</v>
      </c>
      <c r="L1223" t="s">
        <v>2686</v>
      </c>
      <c r="M1223" s="3" t="s">
        <v>4968</v>
      </c>
      <c r="N1223" t="s">
        <v>5484</v>
      </c>
      <c r="O1223" t="s">
        <v>5485</v>
      </c>
      <c r="P1223">
        <v>0</v>
      </c>
      <c r="Q1223">
        <v>0</v>
      </c>
      <c r="R1223">
        <v>0</v>
      </c>
      <c r="S1223">
        <v>0</v>
      </c>
      <c r="T1223">
        <v>0</v>
      </c>
      <c r="U1223">
        <v>0</v>
      </c>
      <c r="V1223">
        <v>0</v>
      </c>
      <c r="W1223">
        <v>0</v>
      </c>
      <c r="X1223">
        <v>0</v>
      </c>
    </row>
    <row r="1224" spans="2:24" x14ac:dyDescent="0.3">
      <c r="B1224" s="3" t="s">
        <v>5480</v>
      </c>
      <c r="C1224" t="s">
        <v>5481</v>
      </c>
      <c r="D1224">
        <v>60</v>
      </c>
      <c r="E1224" t="s">
        <v>641</v>
      </c>
      <c r="F1224" s="3" t="s">
        <v>5488</v>
      </c>
      <c r="G1224" t="s">
        <v>5489</v>
      </c>
      <c r="H1224">
        <v>202</v>
      </c>
      <c r="I1224" t="s">
        <v>650</v>
      </c>
      <c r="J1224" t="s">
        <v>616</v>
      </c>
      <c r="K1224">
        <v>52</v>
      </c>
      <c r="L1224" t="s">
        <v>2686</v>
      </c>
      <c r="M1224" s="3" t="s">
        <v>4968</v>
      </c>
      <c r="N1224" t="s">
        <v>5484</v>
      </c>
      <c r="O1224" t="s">
        <v>5485</v>
      </c>
      <c r="P1224">
        <v>0</v>
      </c>
      <c r="Q1224">
        <v>0</v>
      </c>
      <c r="R1224">
        <v>0</v>
      </c>
      <c r="S1224">
        <v>0</v>
      </c>
      <c r="T1224">
        <v>0</v>
      </c>
      <c r="U1224">
        <v>0</v>
      </c>
      <c r="V1224">
        <v>0</v>
      </c>
      <c r="W1224">
        <v>0</v>
      </c>
      <c r="X1224">
        <v>0</v>
      </c>
    </row>
    <row r="1225" spans="2:24" x14ac:dyDescent="0.3">
      <c r="B1225" s="3" t="s">
        <v>5244</v>
      </c>
      <c r="C1225" t="s">
        <v>5245</v>
      </c>
      <c r="D1225">
        <v>13</v>
      </c>
      <c r="E1225" t="s">
        <v>699</v>
      </c>
      <c r="F1225" s="3" t="s">
        <v>5490</v>
      </c>
      <c r="G1225" t="s">
        <v>5309</v>
      </c>
      <c r="H1225">
        <v>500</v>
      </c>
      <c r="I1225" t="s">
        <v>210</v>
      </c>
      <c r="J1225" t="s">
        <v>629</v>
      </c>
      <c r="K1225">
        <v>40</v>
      </c>
      <c r="L1225" t="s">
        <v>623</v>
      </c>
      <c r="M1225" s="3" t="s">
        <v>4968</v>
      </c>
      <c r="N1225" t="s">
        <v>5484</v>
      </c>
      <c r="O1225" t="s">
        <v>5485</v>
      </c>
      <c r="P1225">
        <v>200</v>
      </c>
      <c r="Q1225">
        <v>0</v>
      </c>
      <c r="R1225">
        <v>0</v>
      </c>
      <c r="S1225">
        <v>0</v>
      </c>
      <c r="T1225">
        <v>0</v>
      </c>
      <c r="U1225">
        <v>0</v>
      </c>
      <c r="V1225">
        <v>0</v>
      </c>
      <c r="W1225">
        <v>0</v>
      </c>
      <c r="X1225">
        <v>0</v>
      </c>
    </row>
    <row r="1226" spans="2:24" x14ac:dyDescent="0.3">
      <c r="B1226" s="3" t="s">
        <v>5491</v>
      </c>
      <c r="C1226" t="s">
        <v>5492</v>
      </c>
      <c r="D1226">
        <v>60</v>
      </c>
      <c r="E1226" t="s">
        <v>641</v>
      </c>
      <c r="F1226" s="3" t="s">
        <v>5493</v>
      </c>
      <c r="G1226" t="s">
        <v>5494</v>
      </c>
      <c r="H1226">
        <v>354</v>
      </c>
      <c r="I1226" t="s">
        <v>615</v>
      </c>
      <c r="J1226" t="s">
        <v>616</v>
      </c>
      <c r="K1226">
        <v>54</v>
      </c>
      <c r="L1226" t="s">
        <v>617</v>
      </c>
      <c r="M1226" s="3" t="s">
        <v>4968</v>
      </c>
      <c r="N1226" t="s">
        <v>5484</v>
      </c>
      <c r="O1226" t="s">
        <v>5485</v>
      </c>
      <c r="P1226">
        <v>0</v>
      </c>
      <c r="Q1226">
        <v>0</v>
      </c>
      <c r="R1226">
        <v>0</v>
      </c>
      <c r="S1226">
        <v>0</v>
      </c>
      <c r="T1226">
        <v>0</v>
      </c>
      <c r="U1226">
        <v>0</v>
      </c>
      <c r="V1226">
        <v>30</v>
      </c>
      <c r="W1226">
        <v>0</v>
      </c>
      <c r="X1226">
        <v>0</v>
      </c>
    </row>
    <row r="1227" spans="2:24" x14ac:dyDescent="0.3">
      <c r="B1227" s="3" t="s">
        <v>5491</v>
      </c>
      <c r="C1227" t="s">
        <v>5492</v>
      </c>
      <c r="D1227">
        <v>60</v>
      </c>
      <c r="E1227" t="s">
        <v>641</v>
      </c>
      <c r="F1227" s="3" t="s">
        <v>5495</v>
      </c>
      <c r="G1227" t="s">
        <v>5496</v>
      </c>
      <c r="H1227">
        <v>354</v>
      </c>
      <c r="I1227" t="s">
        <v>615</v>
      </c>
      <c r="J1227" t="s">
        <v>616</v>
      </c>
      <c r="K1227">
        <v>54</v>
      </c>
      <c r="L1227" t="s">
        <v>617</v>
      </c>
      <c r="M1227" s="3" t="s">
        <v>4968</v>
      </c>
      <c r="N1227" t="s">
        <v>5484</v>
      </c>
      <c r="O1227" t="s">
        <v>5485</v>
      </c>
      <c r="P1227">
        <v>0</v>
      </c>
      <c r="Q1227">
        <v>0</v>
      </c>
      <c r="R1227">
        <v>0</v>
      </c>
      <c r="S1227">
        <v>0</v>
      </c>
      <c r="T1227">
        <v>0</v>
      </c>
      <c r="U1227">
        <v>0</v>
      </c>
      <c r="V1227">
        <v>103</v>
      </c>
      <c r="W1227">
        <v>10</v>
      </c>
      <c r="X1227">
        <v>0</v>
      </c>
    </row>
    <row r="1228" spans="2:24" x14ac:dyDescent="0.3">
      <c r="B1228" s="3" t="s">
        <v>5497</v>
      </c>
      <c r="C1228" t="s">
        <v>5498</v>
      </c>
      <c r="D1228">
        <v>60</v>
      </c>
      <c r="E1228" t="s">
        <v>641</v>
      </c>
      <c r="F1228" s="3" t="s">
        <v>5499</v>
      </c>
      <c r="G1228" t="s">
        <v>5500</v>
      </c>
      <c r="H1228">
        <v>500</v>
      </c>
      <c r="I1228" t="s">
        <v>210</v>
      </c>
      <c r="J1228" t="s">
        <v>616</v>
      </c>
      <c r="K1228">
        <v>41</v>
      </c>
      <c r="L1228" t="s">
        <v>660</v>
      </c>
      <c r="M1228" s="3" t="s">
        <v>4968</v>
      </c>
      <c r="N1228" t="s">
        <v>5484</v>
      </c>
      <c r="O1228" t="s">
        <v>5485</v>
      </c>
      <c r="P1228">
        <v>100</v>
      </c>
      <c r="Q1228">
        <v>0</v>
      </c>
      <c r="R1228">
        <v>0</v>
      </c>
      <c r="S1228">
        <v>0</v>
      </c>
      <c r="T1228">
        <v>0</v>
      </c>
      <c r="U1228">
        <v>0</v>
      </c>
      <c r="V1228">
        <v>0</v>
      </c>
      <c r="W1228">
        <v>0</v>
      </c>
      <c r="X1228">
        <v>0</v>
      </c>
    </row>
    <row r="1229" spans="2:24" x14ac:dyDescent="0.3">
      <c r="B1229" s="3" t="s">
        <v>5501</v>
      </c>
      <c r="C1229" t="s">
        <v>5502</v>
      </c>
      <c r="D1229">
        <v>61</v>
      </c>
      <c r="E1229" t="s">
        <v>688</v>
      </c>
      <c r="F1229" s="3" t="s">
        <v>5503</v>
      </c>
      <c r="G1229" t="s">
        <v>5504</v>
      </c>
      <c r="H1229">
        <v>500</v>
      </c>
      <c r="I1229" t="s">
        <v>210</v>
      </c>
      <c r="J1229" t="s">
        <v>616</v>
      </c>
      <c r="K1229">
        <v>41</v>
      </c>
      <c r="L1229" t="s">
        <v>660</v>
      </c>
      <c r="M1229" s="3" t="s">
        <v>4968</v>
      </c>
      <c r="N1229" t="s">
        <v>5505</v>
      </c>
      <c r="O1229" t="s">
        <v>5506</v>
      </c>
      <c r="P1229">
        <v>80</v>
      </c>
      <c r="Q1229">
        <v>0</v>
      </c>
      <c r="R1229">
        <v>0</v>
      </c>
      <c r="S1229">
        <v>0</v>
      </c>
      <c r="T1229">
        <v>0</v>
      </c>
      <c r="U1229">
        <v>0</v>
      </c>
      <c r="V1229">
        <v>0</v>
      </c>
      <c r="W1229">
        <v>0</v>
      </c>
      <c r="X1229">
        <v>0</v>
      </c>
    </row>
    <row r="1230" spans="2:24" x14ac:dyDescent="0.3">
      <c r="B1230" s="3" t="s">
        <v>5507</v>
      </c>
      <c r="C1230" t="s">
        <v>5508</v>
      </c>
      <c r="D1230">
        <v>60</v>
      </c>
      <c r="E1230" t="s">
        <v>641</v>
      </c>
      <c r="F1230" s="3" t="s">
        <v>5509</v>
      </c>
      <c r="G1230" t="s">
        <v>5510</v>
      </c>
      <c r="H1230">
        <v>202</v>
      </c>
      <c r="I1230" t="s">
        <v>650</v>
      </c>
      <c r="J1230" t="s">
        <v>616</v>
      </c>
      <c r="K1230">
        <v>8</v>
      </c>
      <c r="L1230" t="s">
        <v>786</v>
      </c>
      <c r="M1230" s="3" t="s">
        <v>4968</v>
      </c>
      <c r="N1230" t="s">
        <v>5505</v>
      </c>
      <c r="O1230" t="s">
        <v>5506</v>
      </c>
      <c r="P1230">
        <v>0</v>
      </c>
      <c r="Q1230">
        <v>0</v>
      </c>
      <c r="R1230">
        <v>0</v>
      </c>
      <c r="S1230">
        <v>0</v>
      </c>
      <c r="T1230">
        <v>0</v>
      </c>
      <c r="U1230">
        <v>0</v>
      </c>
      <c r="V1230">
        <v>0</v>
      </c>
      <c r="W1230">
        <v>0</v>
      </c>
      <c r="X1230">
        <v>0</v>
      </c>
    </row>
    <row r="1231" spans="2:24" x14ac:dyDescent="0.3">
      <c r="B1231" s="3" t="s">
        <v>5511</v>
      </c>
      <c r="C1231" t="s">
        <v>5512</v>
      </c>
      <c r="D1231">
        <v>17</v>
      </c>
      <c r="E1231" t="s">
        <v>712</v>
      </c>
      <c r="F1231" s="3" t="s">
        <v>5513</v>
      </c>
      <c r="G1231" t="s">
        <v>5514</v>
      </c>
      <c r="H1231">
        <v>202</v>
      </c>
      <c r="I1231" t="s">
        <v>650</v>
      </c>
      <c r="J1231" t="s">
        <v>616</v>
      </c>
      <c r="K1231">
        <v>52</v>
      </c>
      <c r="L1231" t="s">
        <v>2686</v>
      </c>
      <c r="M1231" s="3" t="s">
        <v>4968</v>
      </c>
      <c r="N1231" t="s">
        <v>5505</v>
      </c>
      <c r="O1231" t="s">
        <v>5506</v>
      </c>
      <c r="P1231">
        <v>0</v>
      </c>
      <c r="Q1231">
        <v>0</v>
      </c>
      <c r="R1231">
        <v>0</v>
      </c>
      <c r="S1231">
        <v>0</v>
      </c>
      <c r="T1231">
        <v>0</v>
      </c>
      <c r="U1231">
        <v>0</v>
      </c>
      <c r="V1231">
        <v>0</v>
      </c>
      <c r="W1231">
        <v>0</v>
      </c>
      <c r="X1231">
        <v>0</v>
      </c>
    </row>
    <row r="1232" spans="2:24" x14ac:dyDescent="0.3">
      <c r="B1232" s="3" t="s">
        <v>238</v>
      </c>
      <c r="C1232" t="s">
        <v>239</v>
      </c>
      <c r="D1232">
        <v>60</v>
      </c>
      <c r="E1232" t="s">
        <v>641</v>
      </c>
      <c r="F1232" s="3" t="s">
        <v>5515</v>
      </c>
      <c r="G1232" t="s">
        <v>5516</v>
      </c>
      <c r="H1232">
        <v>354</v>
      </c>
      <c r="I1232" t="s">
        <v>615</v>
      </c>
      <c r="J1232" t="s">
        <v>616</v>
      </c>
      <c r="K1232">
        <v>54</v>
      </c>
      <c r="L1232" t="s">
        <v>617</v>
      </c>
      <c r="M1232" s="3" t="s">
        <v>4968</v>
      </c>
      <c r="N1232" t="s">
        <v>5505</v>
      </c>
      <c r="O1232" t="s">
        <v>5506</v>
      </c>
      <c r="P1232">
        <v>0</v>
      </c>
      <c r="Q1232">
        <v>0</v>
      </c>
      <c r="R1232">
        <v>0</v>
      </c>
      <c r="S1232">
        <v>0</v>
      </c>
      <c r="T1232">
        <v>0</v>
      </c>
      <c r="U1232">
        <v>0</v>
      </c>
      <c r="V1232">
        <v>60</v>
      </c>
      <c r="W1232">
        <v>10</v>
      </c>
      <c r="X1232">
        <v>0</v>
      </c>
    </row>
    <row r="1233" spans="2:24" x14ac:dyDescent="0.3">
      <c r="B1233" s="3" t="s">
        <v>5191</v>
      </c>
      <c r="C1233" t="s">
        <v>5192</v>
      </c>
      <c r="D1233">
        <v>60</v>
      </c>
      <c r="E1233" t="s">
        <v>641</v>
      </c>
      <c r="F1233" s="3" t="s">
        <v>5517</v>
      </c>
      <c r="G1233" t="s">
        <v>5518</v>
      </c>
      <c r="H1233">
        <v>202</v>
      </c>
      <c r="I1233" t="s">
        <v>650</v>
      </c>
      <c r="J1233" t="s">
        <v>616</v>
      </c>
      <c r="K1233">
        <v>8</v>
      </c>
      <c r="L1233" t="s">
        <v>786</v>
      </c>
      <c r="M1233" s="3" t="s">
        <v>4968</v>
      </c>
      <c r="N1233" t="s">
        <v>5519</v>
      </c>
      <c r="O1233" t="s">
        <v>5520</v>
      </c>
      <c r="P1233">
        <v>0</v>
      </c>
      <c r="Q1233">
        <v>0</v>
      </c>
      <c r="R1233">
        <v>0</v>
      </c>
      <c r="S1233">
        <v>0</v>
      </c>
      <c r="T1233">
        <v>0</v>
      </c>
      <c r="U1233">
        <v>0</v>
      </c>
      <c r="V1233">
        <v>0</v>
      </c>
      <c r="W1233">
        <v>0</v>
      </c>
      <c r="X1233">
        <v>0</v>
      </c>
    </row>
    <row r="1234" spans="2:24" x14ac:dyDescent="0.3">
      <c r="B1234" s="3" t="s">
        <v>4983</v>
      </c>
      <c r="C1234" t="s">
        <v>4984</v>
      </c>
      <c r="D1234">
        <v>14</v>
      </c>
      <c r="E1234" t="s">
        <v>967</v>
      </c>
      <c r="F1234" s="3" t="s">
        <v>5521</v>
      </c>
      <c r="G1234" t="s">
        <v>5522</v>
      </c>
      <c r="H1234">
        <v>500</v>
      </c>
      <c r="I1234" t="s">
        <v>210</v>
      </c>
      <c r="J1234" t="s">
        <v>629</v>
      </c>
      <c r="K1234">
        <v>40</v>
      </c>
      <c r="L1234" t="s">
        <v>623</v>
      </c>
      <c r="M1234" s="3" t="s">
        <v>4968</v>
      </c>
      <c r="N1234" t="s">
        <v>5523</v>
      </c>
      <c r="O1234" t="s">
        <v>5524</v>
      </c>
      <c r="P1234">
        <v>58</v>
      </c>
      <c r="Q1234">
        <v>0</v>
      </c>
      <c r="R1234">
        <v>0</v>
      </c>
      <c r="S1234">
        <v>0</v>
      </c>
      <c r="T1234">
        <v>0</v>
      </c>
      <c r="U1234">
        <v>0</v>
      </c>
      <c r="V1234">
        <v>0</v>
      </c>
      <c r="W1234">
        <v>0</v>
      </c>
      <c r="X1234">
        <v>0</v>
      </c>
    </row>
    <row r="1235" spans="2:24" x14ac:dyDescent="0.3">
      <c r="B1235" s="3" t="s">
        <v>4983</v>
      </c>
      <c r="C1235" t="s">
        <v>4984</v>
      </c>
      <c r="D1235">
        <v>14</v>
      </c>
      <c r="E1235" t="s">
        <v>967</v>
      </c>
      <c r="F1235" s="3" t="s">
        <v>5525</v>
      </c>
      <c r="G1235" t="s">
        <v>5526</v>
      </c>
      <c r="H1235">
        <v>500</v>
      </c>
      <c r="I1235" t="s">
        <v>210</v>
      </c>
      <c r="J1235" t="s">
        <v>629</v>
      </c>
      <c r="K1235">
        <v>40</v>
      </c>
      <c r="L1235" t="s">
        <v>623</v>
      </c>
      <c r="M1235" s="3" t="s">
        <v>4968</v>
      </c>
      <c r="N1235" t="s">
        <v>5523</v>
      </c>
      <c r="O1235" t="s">
        <v>5524</v>
      </c>
      <c r="P1235">
        <v>113</v>
      </c>
      <c r="Q1235">
        <v>0</v>
      </c>
      <c r="R1235">
        <v>10</v>
      </c>
      <c r="S1235">
        <v>0</v>
      </c>
      <c r="T1235">
        <v>0</v>
      </c>
      <c r="U1235">
        <v>0</v>
      </c>
      <c r="V1235">
        <v>0</v>
      </c>
      <c r="W1235">
        <v>0</v>
      </c>
      <c r="X1235">
        <v>0</v>
      </c>
    </row>
    <row r="1236" spans="2:24" x14ac:dyDescent="0.3">
      <c r="B1236" s="3" t="s">
        <v>272</v>
      </c>
      <c r="C1236" t="s">
        <v>273</v>
      </c>
      <c r="D1236">
        <v>72</v>
      </c>
      <c r="E1236" t="s">
        <v>633</v>
      </c>
      <c r="F1236" s="3" t="s">
        <v>270</v>
      </c>
      <c r="G1236" t="s">
        <v>271</v>
      </c>
      <c r="H1236">
        <v>500</v>
      </c>
      <c r="I1236" t="s">
        <v>210</v>
      </c>
      <c r="J1236" t="s">
        <v>629</v>
      </c>
      <c r="K1236">
        <v>43</v>
      </c>
      <c r="L1236" t="s">
        <v>636</v>
      </c>
      <c r="M1236" s="3" t="s">
        <v>4968</v>
      </c>
      <c r="N1236" t="s">
        <v>5527</v>
      </c>
      <c r="O1236" t="s">
        <v>471</v>
      </c>
      <c r="P1236">
        <v>73</v>
      </c>
      <c r="Q1236">
        <v>0</v>
      </c>
      <c r="R1236">
        <v>0</v>
      </c>
      <c r="S1236">
        <v>0</v>
      </c>
      <c r="T1236">
        <v>0</v>
      </c>
      <c r="U1236">
        <v>0</v>
      </c>
      <c r="V1236">
        <v>0</v>
      </c>
      <c r="W1236">
        <v>0</v>
      </c>
      <c r="X1236">
        <v>0</v>
      </c>
    </row>
    <row r="1237" spans="2:24" x14ac:dyDescent="0.3">
      <c r="B1237" s="3" t="s">
        <v>276</v>
      </c>
      <c r="C1237" t="s">
        <v>277</v>
      </c>
      <c r="D1237">
        <v>60</v>
      </c>
      <c r="E1237" t="s">
        <v>641</v>
      </c>
      <c r="F1237" s="3" t="s">
        <v>274</v>
      </c>
      <c r="G1237" t="s">
        <v>275</v>
      </c>
      <c r="H1237">
        <v>500</v>
      </c>
      <c r="I1237" t="s">
        <v>210</v>
      </c>
      <c r="J1237" t="s">
        <v>616</v>
      </c>
      <c r="K1237">
        <v>45</v>
      </c>
      <c r="L1237" t="s">
        <v>685</v>
      </c>
      <c r="M1237" s="3" t="s">
        <v>4968</v>
      </c>
      <c r="N1237" t="s">
        <v>5528</v>
      </c>
      <c r="O1237" t="s">
        <v>461</v>
      </c>
      <c r="P1237">
        <v>94</v>
      </c>
      <c r="Q1237">
        <v>0</v>
      </c>
      <c r="R1237">
        <v>0</v>
      </c>
      <c r="S1237">
        <v>0</v>
      </c>
      <c r="T1237">
        <v>0</v>
      </c>
      <c r="U1237">
        <v>0</v>
      </c>
      <c r="V1237">
        <v>0</v>
      </c>
      <c r="W1237">
        <v>0</v>
      </c>
      <c r="X1237">
        <v>0</v>
      </c>
    </row>
    <row r="1238" spans="2:24" x14ac:dyDescent="0.3">
      <c r="B1238" s="3" t="s">
        <v>226</v>
      </c>
      <c r="C1238" t="s">
        <v>227</v>
      </c>
      <c r="D1238">
        <v>60</v>
      </c>
      <c r="E1238" t="s">
        <v>641</v>
      </c>
      <c r="F1238" s="3" t="s">
        <v>224</v>
      </c>
      <c r="G1238" t="s">
        <v>225</v>
      </c>
      <c r="H1238">
        <v>500</v>
      </c>
      <c r="I1238" t="s">
        <v>210</v>
      </c>
      <c r="J1238" t="s">
        <v>616</v>
      </c>
      <c r="K1238">
        <v>40</v>
      </c>
      <c r="L1238" t="s">
        <v>623</v>
      </c>
      <c r="M1238" s="3" t="s">
        <v>4968</v>
      </c>
      <c r="N1238" t="s">
        <v>5528</v>
      </c>
      <c r="O1238" t="s">
        <v>461</v>
      </c>
      <c r="P1238">
        <v>105</v>
      </c>
      <c r="Q1238">
        <v>0</v>
      </c>
      <c r="R1238">
        <v>12</v>
      </c>
      <c r="S1238">
        <v>1</v>
      </c>
      <c r="T1238">
        <v>0</v>
      </c>
      <c r="U1238">
        <v>0</v>
      </c>
      <c r="V1238">
        <v>0</v>
      </c>
      <c r="W1238">
        <v>0</v>
      </c>
      <c r="X1238">
        <v>0</v>
      </c>
    </row>
    <row r="1239" spans="2:24" x14ac:dyDescent="0.3">
      <c r="B1239" s="3" t="s">
        <v>5529</v>
      </c>
      <c r="C1239" t="s">
        <v>5530</v>
      </c>
      <c r="D1239">
        <v>17</v>
      </c>
      <c r="E1239" t="s">
        <v>712</v>
      </c>
      <c r="F1239" s="3" t="s">
        <v>5531</v>
      </c>
      <c r="G1239" t="s">
        <v>5532</v>
      </c>
      <c r="H1239">
        <v>202</v>
      </c>
      <c r="I1239" t="s">
        <v>650</v>
      </c>
      <c r="J1239" t="s">
        <v>616</v>
      </c>
      <c r="K1239">
        <v>8</v>
      </c>
      <c r="L1239" t="s">
        <v>786</v>
      </c>
      <c r="M1239" s="3" t="s">
        <v>4968</v>
      </c>
      <c r="N1239" t="s">
        <v>5533</v>
      </c>
      <c r="O1239" t="s">
        <v>5534</v>
      </c>
      <c r="P1239">
        <v>0</v>
      </c>
      <c r="Q1239">
        <v>0</v>
      </c>
      <c r="R1239">
        <v>0</v>
      </c>
      <c r="S1239">
        <v>0</v>
      </c>
      <c r="T1239">
        <v>0</v>
      </c>
      <c r="U1239">
        <v>0</v>
      </c>
      <c r="V1239">
        <v>0</v>
      </c>
      <c r="W1239">
        <v>0</v>
      </c>
      <c r="X1239">
        <v>0</v>
      </c>
    </row>
    <row r="1240" spans="2:24" x14ac:dyDescent="0.3">
      <c r="B1240" s="3" t="s">
        <v>5529</v>
      </c>
      <c r="C1240" t="s">
        <v>5530</v>
      </c>
      <c r="D1240">
        <v>17</v>
      </c>
      <c r="E1240" t="s">
        <v>712</v>
      </c>
      <c r="F1240" s="3" t="s">
        <v>5535</v>
      </c>
      <c r="G1240" t="s">
        <v>5536</v>
      </c>
      <c r="H1240">
        <v>354</v>
      </c>
      <c r="I1240" t="s">
        <v>615</v>
      </c>
      <c r="J1240" t="s">
        <v>629</v>
      </c>
      <c r="K1240">
        <v>54</v>
      </c>
      <c r="L1240" t="s">
        <v>617</v>
      </c>
      <c r="M1240" s="3" t="s">
        <v>4968</v>
      </c>
      <c r="N1240" t="s">
        <v>5533</v>
      </c>
      <c r="O1240" t="s">
        <v>5534</v>
      </c>
      <c r="P1240">
        <v>0</v>
      </c>
      <c r="Q1240">
        <v>0</v>
      </c>
      <c r="R1240">
        <v>0</v>
      </c>
      <c r="S1240">
        <v>0</v>
      </c>
      <c r="T1240">
        <v>0</v>
      </c>
      <c r="U1240">
        <v>0</v>
      </c>
      <c r="V1240">
        <v>38</v>
      </c>
      <c r="W1240">
        <v>0</v>
      </c>
      <c r="X1240">
        <v>0</v>
      </c>
    </row>
    <row r="1241" spans="2:24" x14ac:dyDescent="0.3">
      <c r="B1241" s="3" t="s">
        <v>238</v>
      </c>
      <c r="C1241" t="s">
        <v>239</v>
      </c>
      <c r="D1241">
        <v>60</v>
      </c>
      <c r="E1241" t="s">
        <v>641</v>
      </c>
      <c r="F1241" s="3" t="s">
        <v>5537</v>
      </c>
      <c r="G1241" t="s">
        <v>5538</v>
      </c>
      <c r="H1241">
        <v>207</v>
      </c>
      <c r="I1241" t="s">
        <v>706</v>
      </c>
      <c r="J1241" t="s">
        <v>629</v>
      </c>
      <c r="K1241">
        <v>9</v>
      </c>
      <c r="L1241" t="s">
        <v>707</v>
      </c>
      <c r="M1241" s="3" t="s">
        <v>4968</v>
      </c>
      <c r="N1241" t="s">
        <v>5533</v>
      </c>
      <c r="O1241" t="s">
        <v>5534</v>
      </c>
      <c r="P1241">
        <v>0</v>
      </c>
      <c r="Q1241">
        <v>12</v>
      </c>
      <c r="R1241">
        <v>0</v>
      </c>
      <c r="S1241">
        <v>0</v>
      </c>
      <c r="T1241">
        <v>0</v>
      </c>
      <c r="U1241">
        <v>0</v>
      </c>
      <c r="V1241">
        <v>0</v>
      </c>
      <c r="W1241">
        <v>0</v>
      </c>
      <c r="X1241">
        <v>0</v>
      </c>
    </row>
    <row r="1242" spans="2:24" x14ac:dyDescent="0.3">
      <c r="B1242" s="3" t="s">
        <v>238</v>
      </c>
      <c r="C1242" t="s">
        <v>239</v>
      </c>
      <c r="D1242">
        <v>60</v>
      </c>
      <c r="E1242" t="s">
        <v>641</v>
      </c>
      <c r="F1242" s="3" t="s">
        <v>5539</v>
      </c>
      <c r="G1242" t="s">
        <v>5540</v>
      </c>
      <c r="H1242">
        <v>500</v>
      </c>
      <c r="I1242" t="s">
        <v>210</v>
      </c>
      <c r="J1242" t="s">
        <v>616</v>
      </c>
      <c r="K1242">
        <v>40</v>
      </c>
      <c r="L1242" t="s">
        <v>623</v>
      </c>
      <c r="M1242" s="3" t="s">
        <v>4968</v>
      </c>
      <c r="N1242" t="s">
        <v>5533</v>
      </c>
      <c r="O1242" t="s">
        <v>5534</v>
      </c>
      <c r="P1242">
        <v>30</v>
      </c>
      <c r="Q1242">
        <v>0</v>
      </c>
      <c r="R1242">
        <v>0</v>
      </c>
      <c r="S1242">
        <v>0</v>
      </c>
      <c r="T1242">
        <v>0</v>
      </c>
      <c r="U1242">
        <v>0</v>
      </c>
      <c r="V1242">
        <v>0</v>
      </c>
      <c r="W1242">
        <v>0</v>
      </c>
      <c r="X1242">
        <v>0</v>
      </c>
    </row>
    <row r="1243" spans="2:24" x14ac:dyDescent="0.3">
      <c r="B1243" s="3" t="s">
        <v>5541</v>
      </c>
      <c r="C1243" t="s">
        <v>5542</v>
      </c>
      <c r="D1243">
        <v>47</v>
      </c>
      <c r="E1243" t="s">
        <v>678</v>
      </c>
      <c r="F1243" s="3" t="s">
        <v>5543</v>
      </c>
      <c r="G1243" t="s">
        <v>5544</v>
      </c>
      <c r="H1243">
        <v>500</v>
      </c>
      <c r="I1243" t="s">
        <v>210</v>
      </c>
      <c r="J1243" t="s">
        <v>616</v>
      </c>
      <c r="K1243">
        <v>45</v>
      </c>
      <c r="L1243" t="s">
        <v>685</v>
      </c>
      <c r="M1243" s="3" t="s">
        <v>4968</v>
      </c>
      <c r="N1243" t="s">
        <v>5545</v>
      </c>
      <c r="O1243" t="s">
        <v>5546</v>
      </c>
      <c r="P1243">
        <v>82</v>
      </c>
      <c r="Q1243">
        <v>0</v>
      </c>
      <c r="R1243">
        <v>0</v>
      </c>
      <c r="S1243">
        <v>0</v>
      </c>
      <c r="T1243">
        <v>0</v>
      </c>
      <c r="U1243">
        <v>0</v>
      </c>
      <c r="V1243">
        <v>0</v>
      </c>
      <c r="W1243">
        <v>0</v>
      </c>
      <c r="X1243">
        <v>0</v>
      </c>
    </row>
    <row r="1244" spans="2:24" x14ac:dyDescent="0.3">
      <c r="B1244" s="3" t="s">
        <v>5547</v>
      </c>
      <c r="C1244" t="s">
        <v>5548</v>
      </c>
      <c r="D1244">
        <v>17</v>
      </c>
      <c r="E1244" t="s">
        <v>712</v>
      </c>
      <c r="F1244" s="3" t="s">
        <v>5549</v>
      </c>
      <c r="G1244" t="s">
        <v>5550</v>
      </c>
      <c r="H1244">
        <v>202</v>
      </c>
      <c r="I1244" t="s">
        <v>650</v>
      </c>
      <c r="J1244" t="s">
        <v>616</v>
      </c>
      <c r="K1244">
        <v>8</v>
      </c>
      <c r="L1244" t="s">
        <v>786</v>
      </c>
      <c r="M1244" s="3" t="s">
        <v>4968</v>
      </c>
      <c r="N1244" t="s">
        <v>5545</v>
      </c>
      <c r="O1244" t="s">
        <v>5546</v>
      </c>
      <c r="P1244">
        <v>0</v>
      </c>
      <c r="Q1244">
        <v>0</v>
      </c>
      <c r="R1244">
        <v>0</v>
      </c>
      <c r="S1244">
        <v>0</v>
      </c>
      <c r="T1244">
        <v>0</v>
      </c>
      <c r="U1244">
        <v>0</v>
      </c>
      <c r="V1244">
        <v>0</v>
      </c>
      <c r="W1244">
        <v>0</v>
      </c>
      <c r="X1244">
        <v>0</v>
      </c>
    </row>
    <row r="1245" spans="2:24" x14ac:dyDescent="0.3">
      <c r="B1245" s="3" t="s">
        <v>5547</v>
      </c>
      <c r="C1245" t="s">
        <v>5548</v>
      </c>
      <c r="D1245">
        <v>17</v>
      </c>
      <c r="E1245" t="s">
        <v>712</v>
      </c>
      <c r="F1245" s="3" t="s">
        <v>5551</v>
      </c>
      <c r="G1245" t="s">
        <v>5552</v>
      </c>
      <c r="H1245">
        <v>207</v>
      </c>
      <c r="I1245" t="s">
        <v>706</v>
      </c>
      <c r="J1245" t="s">
        <v>616</v>
      </c>
      <c r="K1245">
        <v>8</v>
      </c>
      <c r="L1245" t="s">
        <v>786</v>
      </c>
      <c r="M1245" s="3" t="s">
        <v>4968</v>
      </c>
      <c r="N1245" t="s">
        <v>5545</v>
      </c>
      <c r="O1245" t="s">
        <v>5546</v>
      </c>
      <c r="P1245">
        <v>0</v>
      </c>
      <c r="Q1245">
        <v>8</v>
      </c>
      <c r="R1245">
        <v>0</v>
      </c>
      <c r="S1245">
        <v>0</v>
      </c>
      <c r="T1245">
        <v>0</v>
      </c>
      <c r="U1245">
        <v>0</v>
      </c>
      <c r="V1245">
        <v>0</v>
      </c>
      <c r="W1245">
        <v>0</v>
      </c>
      <c r="X1245">
        <v>0</v>
      </c>
    </row>
    <row r="1246" spans="2:24" x14ac:dyDescent="0.3">
      <c r="B1246" s="3" t="s">
        <v>5547</v>
      </c>
      <c r="C1246" t="s">
        <v>5548</v>
      </c>
      <c r="D1246">
        <v>17</v>
      </c>
      <c r="E1246" t="s">
        <v>712</v>
      </c>
      <c r="F1246" s="3" t="s">
        <v>5553</v>
      </c>
      <c r="G1246" t="s">
        <v>5554</v>
      </c>
      <c r="H1246">
        <v>207</v>
      </c>
      <c r="I1246" t="s">
        <v>706</v>
      </c>
      <c r="J1246" t="s">
        <v>616</v>
      </c>
      <c r="K1246">
        <v>52</v>
      </c>
      <c r="L1246" t="s">
        <v>2686</v>
      </c>
      <c r="M1246" s="3" t="s">
        <v>4968</v>
      </c>
      <c r="N1246" t="s">
        <v>5545</v>
      </c>
      <c r="O1246" t="s">
        <v>5546</v>
      </c>
      <c r="P1246">
        <v>0</v>
      </c>
      <c r="Q1246">
        <v>10</v>
      </c>
      <c r="R1246">
        <v>0</v>
      </c>
      <c r="S1246">
        <v>0</v>
      </c>
      <c r="T1246">
        <v>0</v>
      </c>
      <c r="U1246">
        <v>0</v>
      </c>
      <c r="V1246">
        <v>0</v>
      </c>
      <c r="W1246">
        <v>0</v>
      </c>
      <c r="X1246">
        <v>0</v>
      </c>
    </row>
    <row r="1247" spans="2:24" x14ac:dyDescent="0.3">
      <c r="B1247" s="3" t="s">
        <v>5547</v>
      </c>
      <c r="C1247" t="s">
        <v>5548</v>
      </c>
      <c r="D1247">
        <v>17</v>
      </c>
      <c r="E1247" t="s">
        <v>712</v>
      </c>
      <c r="F1247" s="3" t="s">
        <v>5555</v>
      </c>
      <c r="G1247" t="s">
        <v>5556</v>
      </c>
      <c r="H1247">
        <v>202</v>
      </c>
      <c r="I1247" t="s">
        <v>650</v>
      </c>
      <c r="J1247" t="s">
        <v>616</v>
      </c>
      <c r="K1247">
        <v>52</v>
      </c>
      <c r="L1247" t="s">
        <v>2686</v>
      </c>
      <c r="M1247" s="3" t="s">
        <v>4968</v>
      </c>
      <c r="N1247" t="s">
        <v>5545</v>
      </c>
      <c r="O1247" t="s">
        <v>5546</v>
      </c>
      <c r="P1247">
        <v>0</v>
      </c>
      <c r="Q1247">
        <v>0</v>
      </c>
      <c r="R1247">
        <v>0</v>
      </c>
      <c r="S1247">
        <v>0</v>
      </c>
      <c r="T1247">
        <v>0</v>
      </c>
      <c r="U1247">
        <v>0</v>
      </c>
      <c r="V1247">
        <v>0</v>
      </c>
      <c r="W1247">
        <v>0</v>
      </c>
      <c r="X1247">
        <v>0</v>
      </c>
    </row>
    <row r="1248" spans="2:24" x14ac:dyDescent="0.3">
      <c r="B1248" s="3" t="s">
        <v>5547</v>
      </c>
      <c r="C1248" t="s">
        <v>5548</v>
      </c>
      <c r="D1248">
        <v>17</v>
      </c>
      <c r="E1248" t="s">
        <v>712</v>
      </c>
      <c r="F1248" s="3" t="s">
        <v>5557</v>
      </c>
      <c r="G1248" t="s">
        <v>5558</v>
      </c>
      <c r="H1248">
        <v>202</v>
      </c>
      <c r="I1248" t="s">
        <v>650</v>
      </c>
      <c r="J1248" t="s">
        <v>616</v>
      </c>
      <c r="K1248">
        <v>52</v>
      </c>
      <c r="L1248" t="s">
        <v>2686</v>
      </c>
      <c r="M1248" s="3" t="s">
        <v>4968</v>
      </c>
      <c r="N1248" t="s">
        <v>5545</v>
      </c>
      <c r="O1248" t="s">
        <v>5546</v>
      </c>
      <c r="P1248">
        <v>0</v>
      </c>
      <c r="Q1248">
        <v>0</v>
      </c>
      <c r="R1248">
        <v>0</v>
      </c>
      <c r="S1248">
        <v>0</v>
      </c>
      <c r="T1248">
        <v>0</v>
      </c>
      <c r="U1248">
        <v>0</v>
      </c>
      <c r="V1248">
        <v>0</v>
      </c>
      <c r="W1248">
        <v>0</v>
      </c>
      <c r="X1248">
        <v>0</v>
      </c>
    </row>
    <row r="1249" spans="2:24" x14ac:dyDescent="0.3">
      <c r="B1249" s="3" t="s">
        <v>5547</v>
      </c>
      <c r="C1249" t="s">
        <v>5548</v>
      </c>
      <c r="D1249">
        <v>17</v>
      </c>
      <c r="E1249" t="s">
        <v>712</v>
      </c>
      <c r="F1249" s="3" t="s">
        <v>5559</v>
      </c>
      <c r="G1249" t="s">
        <v>5560</v>
      </c>
      <c r="H1249">
        <v>202</v>
      </c>
      <c r="I1249" t="s">
        <v>650</v>
      </c>
      <c r="J1249" t="s">
        <v>629</v>
      </c>
      <c r="K1249">
        <v>52</v>
      </c>
      <c r="L1249" t="s">
        <v>2686</v>
      </c>
      <c r="M1249" s="3" t="s">
        <v>4968</v>
      </c>
      <c r="N1249" t="s">
        <v>5545</v>
      </c>
      <c r="O1249" t="s">
        <v>5546</v>
      </c>
      <c r="P1249">
        <v>0</v>
      </c>
      <c r="Q1249">
        <v>0</v>
      </c>
      <c r="R1249">
        <v>0</v>
      </c>
      <c r="S1249">
        <v>0</v>
      </c>
      <c r="T1249">
        <v>0</v>
      </c>
      <c r="U1249">
        <v>0</v>
      </c>
      <c r="V1249">
        <v>0</v>
      </c>
      <c r="W1249">
        <v>0</v>
      </c>
      <c r="X1249">
        <v>0</v>
      </c>
    </row>
    <row r="1250" spans="2:24" x14ac:dyDescent="0.3">
      <c r="B1250" s="3" t="s">
        <v>5547</v>
      </c>
      <c r="C1250" t="s">
        <v>5548</v>
      </c>
      <c r="D1250">
        <v>17</v>
      </c>
      <c r="E1250" t="s">
        <v>712</v>
      </c>
      <c r="F1250" s="3" t="s">
        <v>5561</v>
      </c>
      <c r="G1250" t="s">
        <v>5562</v>
      </c>
      <c r="H1250">
        <v>354</v>
      </c>
      <c r="I1250" t="s">
        <v>615</v>
      </c>
      <c r="J1250" t="s">
        <v>616</v>
      </c>
      <c r="K1250">
        <v>54</v>
      </c>
      <c r="L1250" t="s">
        <v>617</v>
      </c>
      <c r="M1250" s="3" t="s">
        <v>4968</v>
      </c>
      <c r="N1250" t="s">
        <v>5545</v>
      </c>
      <c r="O1250" t="s">
        <v>5546</v>
      </c>
      <c r="P1250">
        <v>0</v>
      </c>
      <c r="Q1250">
        <v>0</v>
      </c>
      <c r="R1250">
        <v>0</v>
      </c>
      <c r="S1250">
        <v>0</v>
      </c>
      <c r="T1250">
        <v>0</v>
      </c>
      <c r="U1250">
        <v>0</v>
      </c>
      <c r="V1250">
        <v>50</v>
      </c>
      <c r="W1250">
        <v>0</v>
      </c>
      <c r="X1250">
        <v>0</v>
      </c>
    </row>
    <row r="1251" spans="2:24" x14ac:dyDescent="0.3">
      <c r="B1251" s="3" t="s">
        <v>4649</v>
      </c>
      <c r="C1251" t="s">
        <v>4650</v>
      </c>
      <c r="D1251">
        <v>60</v>
      </c>
      <c r="E1251" t="s">
        <v>641</v>
      </c>
      <c r="F1251" s="3" t="s">
        <v>5563</v>
      </c>
      <c r="G1251" t="s">
        <v>5564</v>
      </c>
      <c r="H1251">
        <v>500</v>
      </c>
      <c r="I1251" t="s">
        <v>210</v>
      </c>
      <c r="J1251" t="s">
        <v>629</v>
      </c>
      <c r="K1251">
        <v>45</v>
      </c>
      <c r="L1251" t="s">
        <v>685</v>
      </c>
      <c r="M1251" s="3" t="s">
        <v>4968</v>
      </c>
      <c r="N1251" t="s">
        <v>5545</v>
      </c>
      <c r="O1251" t="s">
        <v>5546</v>
      </c>
      <c r="P1251">
        <v>82</v>
      </c>
      <c r="Q1251">
        <v>0</v>
      </c>
      <c r="R1251">
        <v>0</v>
      </c>
      <c r="S1251">
        <v>2</v>
      </c>
      <c r="T1251">
        <v>0</v>
      </c>
      <c r="U1251">
        <v>0</v>
      </c>
      <c r="V1251">
        <v>0</v>
      </c>
      <c r="W1251">
        <v>0</v>
      </c>
      <c r="X1251">
        <v>0</v>
      </c>
    </row>
    <row r="1252" spans="2:24" x14ac:dyDescent="0.3">
      <c r="B1252" s="3" t="s">
        <v>5565</v>
      </c>
      <c r="C1252" t="s">
        <v>5566</v>
      </c>
      <c r="D1252">
        <v>71</v>
      </c>
      <c r="E1252" t="s">
        <v>5567</v>
      </c>
      <c r="F1252" s="3" t="s">
        <v>5568</v>
      </c>
      <c r="G1252" t="s">
        <v>5569</v>
      </c>
      <c r="H1252">
        <v>500</v>
      </c>
      <c r="I1252" t="s">
        <v>210</v>
      </c>
      <c r="J1252" t="s">
        <v>616</v>
      </c>
      <c r="K1252">
        <v>45</v>
      </c>
      <c r="L1252" t="s">
        <v>685</v>
      </c>
      <c r="M1252" s="3" t="s">
        <v>4968</v>
      </c>
      <c r="N1252" t="s">
        <v>5570</v>
      </c>
      <c r="O1252" t="s">
        <v>5571</v>
      </c>
      <c r="P1252">
        <v>102</v>
      </c>
      <c r="Q1252">
        <v>0</v>
      </c>
      <c r="R1252">
        <v>0</v>
      </c>
      <c r="S1252">
        <v>0</v>
      </c>
      <c r="T1252">
        <v>0</v>
      </c>
      <c r="U1252">
        <v>0</v>
      </c>
      <c r="V1252">
        <v>0</v>
      </c>
      <c r="W1252">
        <v>0</v>
      </c>
      <c r="X1252">
        <v>0</v>
      </c>
    </row>
    <row r="1253" spans="2:24" x14ac:dyDescent="0.3">
      <c r="B1253" s="3" t="s">
        <v>5572</v>
      </c>
      <c r="C1253" t="s">
        <v>5573</v>
      </c>
      <c r="D1253">
        <v>60</v>
      </c>
      <c r="E1253" t="s">
        <v>641</v>
      </c>
      <c r="F1253" s="3" t="s">
        <v>5574</v>
      </c>
      <c r="G1253" t="s">
        <v>5575</v>
      </c>
      <c r="H1253">
        <v>500</v>
      </c>
      <c r="I1253" t="s">
        <v>210</v>
      </c>
      <c r="J1253" t="s">
        <v>616</v>
      </c>
      <c r="K1253">
        <v>45</v>
      </c>
      <c r="L1253" t="s">
        <v>685</v>
      </c>
      <c r="M1253" s="3" t="s">
        <v>4968</v>
      </c>
      <c r="N1253" t="s">
        <v>5570</v>
      </c>
      <c r="O1253" t="s">
        <v>5571</v>
      </c>
      <c r="P1253">
        <v>80</v>
      </c>
      <c r="Q1253">
        <v>0</v>
      </c>
      <c r="R1253">
        <v>0</v>
      </c>
      <c r="S1253">
        <v>0</v>
      </c>
      <c r="T1253">
        <v>0</v>
      </c>
      <c r="U1253">
        <v>0</v>
      </c>
      <c r="V1253">
        <v>0</v>
      </c>
      <c r="W1253">
        <v>0</v>
      </c>
      <c r="X1253">
        <v>0</v>
      </c>
    </row>
    <row r="1254" spans="2:24" x14ac:dyDescent="0.3">
      <c r="B1254" s="3" t="s">
        <v>5576</v>
      </c>
      <c r="C1254" t="s">
        <v>5577</v>
      </c>
      <c r="D1254">
        <v>60</v>
      </c>
      <c r="E1254" t="s">
        <v>641</v>
      </c>
      <c r="F1254" s="3" t="s">
        <v>5578</v>
      </c>
      <c r="G1254" t="s">
        <v>5579</v>
      </c>
      <c r="H1254">
        <v>202</v>
      </c>
      <c r="I1254" t="s">
        <v>650</v>
      </c>
      <c r="J1254" t="s">
        <v>616</v>
      </c>
      <c r="K1254">
        <v>52</v>
      </c>
      <c r="L1254" t="s">
        <v>2686</v>
      </c>
      <c r="M1254" s="3" t="s">
        <v>4968</v>
      </c>
      <c r="N1254" t="s">
        <v>5580</v>
      </c>
      <c r="O1254" t="s">
        <v>5581</v>
      </c>
      <c r="P1254">
        <v>0</v>
      </c>
      <c r="Q1254">
        <v>0</v>
      </c>
      <c r="R1254">
        <v>0</v>
      </c>
      <c r="S1254">
        <v>0</v>
      </c>
      <c r="T1254">
        <v>0</v>
      </c>
      <c r="U1254">
        <v>0</v>
      </c>
      <c r="V1254">
        <v>0</v>
      </c>
      <c r="W1254">
        <v>0</v>
      </c>
      <c r="X1254">
        <v>0</v>
      </c>
    </row>
    <row r="1255" spans="2:24" x14ac:dyDescent="0.3">
      <c r="B1255" s="3" t="s">
        <v>5582</v>
      </c>
      <c r="C1255" t="s">
        <v>5583</v>
      </c>
      <c r="D1255">
        <v>60</v>
      </c>
      <c r="E1255" t="s">
        <v>641</v>
      </c>
      <c r="F1255" s="3" t="s">
        <v>5584</v>
      </c>
      <c r="G1255" t="s">
        <v>5585</v>
      </c>
      <c r="H1255">
        <v>354</v>
      </c>
      <c r="I1255" t="s">
        <v>615</v>
      </c>
      <c r="J1255" t="s">
        <v>629</v>
      </c>
      <c r="K1255">
        <v>54</v>
      </c>
      <c r="L1255" t="s">
        <v>617</v>
      </c>
      <c r="M1255" s="3" t="s">
        <v>4968</v>
      </c>
      <c r="N1255" t="s">
        <v>5580</v>
      </c>
      <c r="O1255" t="s">
        <v>5581</v>
      </c>
      <c r="P1255">
        <v>0</v>
      </c>
      <c r="Q1255">
        <v>0</v>
      </c>
      <c r="R1255">
        <v>0</v>
      </c>
      <c r="S1255">
        <v>0</v>
      </c>
      <c r="T1255">
        <v>0</v>
      </c>
      <c r="U1255">
        <v>0</v>
      </c>
      <c r="V1255">
        <v>83</v>
      </c>
      <c r="W1255">
        <v>10</v>
      </c>
      <c r="X1255">
        <v>0</v>
      </c>
    </row>
    <row r="1256" spans="2:24" x14ac:dyDescent="0.3">
      <c r="B1256" s="3" t="s">
        <v>5586</v>
      </c>
      <c r="C1256" t="s">
        <v>5587</v>
      </c>
      <c r="D1256">
        <v>22</v>
      </c>
      <c r="E1256" t="s">
        <v>1856</v>
      </c>
      <c r="F1256" s="3" t="s">
        <v>5588</v>
      </c>
      <c r="G1256" t="s">
        <v>5587</v>
      </c>
      <c r="H1256">
        <v>500</v>
      </c>
      <c r="I1256" t="s">
        <v>210</v>
      </c>
      <c r="J1256" t="s">
        <v>616</v>
      </c>
      <c r="K1256">
        <v>45</v>
      </c>
      <c r="L1256" t="s">
        <v>685</v>
      </c>
      <c r="M1256" s="3" t="s">
        <v>4968</v>
      </c>
      <c r="N1256" t="s">
        <v>5580</v>
      </c>
      <c r="O1256" t="s">
        <v>5581</v>
      </c>
      <c r="P1256">
        <v>85</v>
      </c>
      <c r="Q1256">
        <v>0</v>
      </c>
      <c r="R1256">
        <v>0</v>
      </c>
      <c r="S1256">
        <v>5</v>
      </c>
      <c r="T1256">
        <v>0</v>
      </c>
      <c r="U1256">
        <v>0</v>
      </c>
      <c r="V1256">
        <v>0</v>
      </c>
      <c r="W1256">
        <v>0</v>
      </c>
      <c r="X1256">
        <v>0</v>
      </c>
    </row>
    <row r="1257" spans="2:24" x14ac:dyDescent="0.3">
      <c r="B1257" s="3" t="s">
        <v>242</v>
      </c>
      <c r="C1257" t="s">
        <v>243</v>
      </c>
      <c r="D1257">
        <v>95</v>
      </c>
      <c r="E1257" t="s">
        <v>626</v>
      </c>
      <c r="F1257" s="3" t="s">
        <v>5589</v>
      </c>
      <c r="G1257" t="s">
        <v>5590</v>
      </c>
      <c r="H1257">
        <v>500</v>
      </c>
      <c r="I1257" t="s">
        <v>210</v>
      </c>
      <c r="J1257" t="s">
        <v>616</v>
      </c>
      <c r="K1257">
        <v>47</v>
      </c>
      <c r="L1257" t="s">
        <v>630</v>
      </c>
      <c r="M1257" s="3" t="s">
        <v>4968</v>
      </c>
      <c r="N1257" t="s">
        <v>5580</v>
      </c>
      <c r="O1257" t="s">
        <v>5581</v>
      </c>
      <c r="P1257">
        <v>73</v>
      </c>
      <c r="Q1257">
        <v>0</v>
      </c>
      <c r="R1257">
        <v>0</v>
      </c>
      <c r="S1257">
        <v>7</v>
      </c>
      <c r="T1257">
        <v>0</v>
      </c>
      <c r="U1257">
        <v>0</v>
      </c>
      <c r="V1257">
        <v>0</v>
      </c>
      <c r="W1257">
        <v>0</v>
      </c>
      <c r="X1257">
        <v>0</v>
      </c>
    </row>
    <row r="1258" spans="2:24" x14ac:dyDescent="0.3">
      <c r="B1258" s="3" t="s">
        <v>4971</v>
      </c>
      <c r="C1258" t="s">
        <v>4972</v>
      </c>
      <c r="D1258">
        <v>13</v>
      </c>
      <c r="E1258" t="s">
        <v>699</v>
      </c>
      <c r="F1258" s="3" t="s">
        <v>5591</v>
      </c>
      <c r="G1258" t="s">
        <v>5592</v>
      </c>
      <c r="H1258">
        <v>500</v>
      </c>
      <c r="I1258" t="s">
        <v>210</v>
      </c>
      <c r="J1258" t="s">
        <v>629</v>
      </c>
      <c r="K1258">
        <v>40</v>
      </c>
      <c r="L1258" t="s">
        <v>623</v>
      </c>
      <c r="M1258" s="3" t="s">
        <v>4968</v>
      </c>
      <c r="N1258" t="s">
        <v>5580</v>
      </c>
      <c r="O1258" t="s">
        <v>5581</v>
      </c>
      <c r="P1258">
        <v>25</v>
      </c>
      <c r="Q1258">
        <v>0</v>
      </c>
      <c r="R1258">
        <v>0</v>
      </c>
      <c r="S1258">
        <v>0</v>
      </c>
      <c r="T1258">
        <v>0</v>
      </c>
      <c r="U1258">
        <v>0</v>
      </c>
      <c r="V1258">
        <v>0</v>
      </c>
      <c r="W1258">
        <v>0</v>
      </c>
      <c r="X1258">
        <v>0</v>
      </c>
    </row>
    <row r="1259" spans="2:24" x14ac:dyDescent="0.3">
      <c r="B1259" s="3" t="s">
        <v>238</v>
      </c>
      <c r="C1259" t="s">
        <v>239</v>
      </c>
      <c r="D1259">
        <v>60</v>
      </c>
      <c r="E1259" t="s">
        <v>641</v>
      </c>
      <c r="F1259" s="3" t="s">
        <v>5593</v>
      </c>
      <c r="G1259" t="s">
        <v>5594</v>
      </c>
      <c r="H1259">
        <v>500</v>
      </c>
      <c r="I1259" t="s">
        <v>210</v>
      </c>
      <c r="J1259" t="s">
        <v>616</v>
      </c>
      <c r="K1259">
        <v>45</v>
      </c>
      <c r="L1259" t="s">
        <v>685</v>
      </c>
      <c r="M1259" s="3" t="s">
        <v>4968</v>
      </c>
      <c r="N1259" t="s">
        <v>5580</v>
      </c>
      <c r="O1259" t="s">
        <v>5581</v>
      </c>
      <c r="P1259">
        <v>78</v>
      </c>
      <c r="Q1259">
        <v>0</v>
      </c>
      <c r="R1259">
        <v>0</v>
      </c>
      <c r="S1259">
        <v>4</v>
      </c>
      <c r="T1259">
        <v>0</v>
      </c>
      <c r="U1259">
        <v>0</v>
      </c>
      <c r="V1259">
        <v>0</v>
      </c>
      <c r="W1259">
        <v>0</v>
      </c>
      <c r="X1259">
        <v>0</v>
      </c>
    </row>
    <row r="1260" spans="2:24" x14ac:dyDescent="0.3">
      <c r="B1260" s="3" t="s">
        <v>238</v>
      </c>
      <c r="C1260" t="s">
        <v>239</v>
      </c>
      <c r="D1260">
        <v>60</v>
      </c>
      <c r="E1260" t="s">
        <v>641</v>
      </c>
      <c r="F1260" s="3" t="s">
        <v>5595</v>
      </c>
      <c r="G1260" t="s">
        <v>5596</v>
      </c>
      <c r="H1260">
        <v>500</v>
      </c>
      <c r="I1260" t="s">
        <v>210</v>
      </c>
      <c r="J1260" t="s">
        <v>616</v>
      </c>
      <c r="K1260">
        <v>45</v>
      </c>
      <c r="L1260" t="s">
        <v>685</v>
      </c>
      <c r="M1260" s="3" t="s">
        <v>4968</v>
      </c>
      <c r="N1260" t="s">
        <v>5580</v>
      </c>
      <c r="O1260" t="s">
        <v>5581</v>
      </c>
      <c r="P1260">
        <v>54</v>
      </c>
      <c r="Q1260">
        <v>0</v>
      </c>
      <c r="R1260">
        <v>0</v>
      </c>
      <c r="S1260">
        <v>0</v>
      </c>
      <c r="T1260">
        <v>0</v>
      </c>
      <c r="U1260">
        <v>0</v>
      </c>
      <c r="V1260">
        <v>0</v>
      </c>
      <c r="W1260">
        <v>0</v>
      </c>
      <c r="X1260">
        <v>0</v>
      </c>
    </row>
    <row r="1261" spans="2:24" x14ac:dyDescent="0.3">
      <c r="B1261" s="3" t="s">
        <v>238</v>
      </c>
      <c r="C1261" t="s">
        <v>239</v>
      </c>
      <c r="D1261">
        <v>60</v>
      </c>
      <c r="E1261" t="s">
        <v>641</v>
      </c>
      <c r="F1261" s="3" t="s">
        <v>5597</v>
      </c>
      <c r="G1261" t="s">
        <v>5598</v>
      </c>
      <c r="H1261">
        <v>202</v>
      </c>
      <c r="I1261" t="s">
        <v>650</v>
      </c>
      <c r="J1261" t="s">
        <v>616</v>
      </c>
      <c r="K1261">
        <v>8</v>
      </c>
      <c r="L1261" t="s">
        <v>786</v>
      </c>
      <c r="M1261" s="3" t="s">
        <v>4968</v>
      </c>
      <c r="N1261" t="s">
        <v>5580</v>
      </c>
      <c r="O1261" t="s">
        <v>5581</v>
      </c>
      <c r="P1261">
        <v>0</v>
      </c>
      <c r="Q1261">
        <v>0</v>
      </c>
      <c r="R1261">
        <v>0</v>
      </c>
      <c r="S1261">
        <v>0</v>
      </c>
      <c r="T1261">
        <v>0</v>
      </c>
      <c r="U1261">
        <v>0</v>
      </c>
      <c r="V1261">
        <v>0</v>
      </c>
      <c r="W1261">
        <v>0</v>
      </c>
      <c r="X1261">
        <v>0</v>
      </c>
    </row>
    <row r="1262" spans="2:24" x14ac:dyDescent="0.3">
      <c r="B1262" s="3" t="s">
        <v>5599</v>
      </c>
      <c r="C1262" t="s">
        <v>5600</v>
      </c>
      <c r="D1262">
        <v>61</v>
      </c>
      <c r="E1262" t="s">
        <v>688</v>
      </c>
      <c r="F1262" s="3" t="s">
        <v>5601</v>
      </c>
      <c r="G1262" t="s">
        <v>5602</v>
      </c>
      <c r="H1262">
        <v>202</v>
      </c>
      <c r="I1262" t="s">
        <v>650</v>
      </c>
      <c r="J1262" t="s">
        <v>616</v>
      </c>
      <c r="K1262">
        <v>52</v>
      </c>
      <c r="L1262" t="s">
        <v>2686</v>
      </c>
      <c r="M1262" s="3" t="s">
        <v>4968</v>
      </c>
      <c r="N1262" t="s">
        <v>5603</v>
      </c>
      <c r="O1262" t="s">
        <v>470</v>
      </c>
      <c r="P1262">
        <v>0</v>
      </c>
      <c r="Q1262">
        <v>0</v>
      </c>
      <c r="R1262">
        <v>0</v>
      </c>
      <c r="S1262">
        <v>0</v>
      </c>
      <c r="T1262">
        <v>0</v>
      </c>
      <c r="U1262">
        <v>0</v>
      </c>
      <c r="V1262">
        <v>0</v>
      </c>
      <c r="W1262">
        <v>0</v>
      </c>
      <c r="X1262">
        <v>0</v>
      </c>
    </row>
    <row r="1263" spans="2:24" x14ac:dyDescent="0.3">
      <c r="B1263" s="3" t="s">
        <v>105</v>
      </c>
      <c r="C1263" t="s">
        <v>106</v>
      </c>
      <c r="D1263">
        <v>60</v>
      </c>
      <c r="E1263" t="s">
        <v>641</v>
      </c>
      <c r="F1263" s="3" t="s">
        <v>5604</v>
      </c>
      <c r="G1263" t="s">
        <v>5605</v>
      </c>
      <c r="H1263">
        <v>500</v>
      </c>
      <c r="I1263" t="s">
        <v>210</v>
      </c>
      <c r="J1263" t="s">
        <v>616</v>
      </c>
      <c r="K1263">
        <v>41</v>
      </c>
      <c r="L1263" t="s">
        <v>660</v>
      </c>
      <c r="M1263" s="3" t="s">
        <v>4968</v>
      </c>
      <c r="N1263" t="s">
        <v>5603</v>
      </c>
      <c r="O1263" t="s">
        <v>470</v>
      </c>
      <c r="P1263">
        <v>0</v>
      </c>
      <c r="Q1263">
        <v>17</v>
      </c>
      <c r="R1263">
        <v>0</v>
      </c>
      <c r="S1263">
        <v>0</v>
      </c>
      <c r="T1263">
        <v>0</v>
      </c>
      <c r="U1263">
        <v>0</v>
      </c>
      <c r="V1263">
        <v>0</v>
      </c>
      <c r="W1263">
        <v>0</v>
      </c>
      <c r="X1263">
        <v>0</v>
      </c>
    </row>
    <row r="1264" spans="2:24" x14ac:dyDescent="0.3">
      <c r="B1264" s="3" t="s">
        <v>105</v>
      </c>
      <c r="C1264" t="s">
        <v>106</v>
      </c>
      <c r="D1264">
        <v>60</v>
      </c>
      <c r="E1264" t="s">
        <v>641</v>
      </c>
      <c r="F1264" s="3" t="s">
        <v>5606</v>
      </c>
      <c r="G1264" t="s">
        <v>5607</v>
      </c>
      <c r="H1264">
        <v>354</v>
      </c>
      <c r="I1264" t="s">
        <v>615</v>
      </c>
      <c r="J1264" t="s">
        <v>616</v>
      </c>
      <c r="K1264">
        <v>54</v>
      </c>
      <c r="L1264" t="s">
        <v>617</v>
      </c>
      <c r="M1264" s="3" t="s">
        <v>4968</v>
      </c>
      <c r="N1264" t="s">
        <v>5603</v>
      </c>
      <c r="O1264" t="s">
        <v>470</v>
      </c>
      <c r="P1264">
        <v>0</v>
      </c>
      <c r="Q1264">
        <v>0</v>
      </c>
      <c r="R1264">
        <v>0</v>
      </c>
      <c r="S1264">
        <v>0</v>
      </c>
      <c r="T1264">
        <v>0</v>
      </c>
      <c r="U1264">
        <v>0</v>
      </c>
      <c r="V1264">
        <v>14</v>
      </c>
      <c r="W1264">
        <v>0</v>
      </c>
      <c r="X1264">
        <v>0</v>
      </c>
    </row>
    <row r="1265" spans="2:24" x14ac:dyDescent="0.3">
      <c r="B1265" s="3" t="s">
        <v>5608</v>
      </c>
      <c r="C1265" t="s">
        <v>5609</v>
      </c>
      <c r="D1265">
        <v>60</v>
      </c>
      <c r="E1265" t="s">
        <v>641</v>
      </c>
      <c r="F1265" s="3" t="s">
        <v>5610</v>
      </c>
      <c r="G1265" t="s">
        <v>5611</v>
      </c>
      <c r="H1265">
        <v>500</v>
      </c>
      <c r="I1265" t="s">
        <v>210</v>
      </c>
      <c r="J1265" t="s">
        <v>616</v>
      </c>
      <c r="K1265">
        <v>45</v>
      </c>
      <c r="L1265" t="s">
        <v>685</v>
      </c>
      <c r="M1265" s="3" t="s">
        <v>4968</v>
      </c>
      <c r="N1265" t="s">
        <v>5603</v>
      </c>
      <c r="O1265" t="s">
        <v>470</v>
      </c>
      <c r="P1265">
        <v>80</v>
      </c>
      <c r="Q1265">
        <v>0</v>
      </c>
      <c r="R1265">
        <v>12</v>
      </c>
      <c r="S1265">
        <v>0</v>
      </c>
      <c r="T1265">
        <v>0</v>
      </c>
      <c r="U1265">
        <v>0</v>
      </c>
      <c r="V1265">
        <v>0</v>
      </c>
      <c r="W1265">
        <v>0</v>
      </c>
      <c r="X1265">
        <v>0</v>
      </c>
    </row>
    <row r="1266" spans="2:24" x14ac:dyDescent="0.3">
      <c r="B1266" s="3" t="s">
        <v>268</v>
      </c>
      <c r="C1266" t="s">
        <v>269</v>
      </c>
      <c r="D1266">
        <v>75</v>
      </c>
      <c r="E1266" t="s">
        <v>2587</v>
      </c>
      <c r="F1266" s="3" t="s">
        <v>266</v>
      </c>
      <c r="G1266" t="s">
        <v>267</v>
      </c>
      <c r="H1266">
        <v>500</v>
      </c>
      <c r="I1266" t="s">
        <v>210</v>
      </c>
      <c r="J1266" t="s">
        <v>629</v>
      </c>
      <c r="K1266">
        <v>47</v>
      </c>
      <c r="L1266" t="s">
        <v>630</v>
      </c>
      <c r="M1266" s="3" t="s">
        <v>4968</v>
      </c>
      <c r="N1266" t="s">
        <v>5603</v>
      </c>
      <c r="O1266" t="s">
        <v>470</v>
      </c>
      <c r="P1266">
        <v>80</v>
      </c>
      <c r="Q1266">
        <v>0</v>
      </c>
      <c r="R1266">
        <v>0</v>
      </c>
      <c r="S1266">
        <v>13</v>
      </c>
      <c r="T1266">
        <v>0</v>
      </c>
      <c r="U1266">
        <v>0</v>
      </c>
      <c r="V1266">
        <v>0</v>
      </c>
      <c r="W1266">
        <v>0</v>
      </c>
      <c r="X1266">
        <v>0</v>
      </c>
    </row>
    <row r="1267" spans="2:24" x14ac:dyDescent="0.3">
      <c r="B1267" s="3" t="s">
        <v>4987</v>
      </c>
      <c r="C1267" t="s">
        <v>4988</v>
      </c>
      <c r="D1267">
        <v>65</v>
      </c>
      <c r="E1267" t="s">
        <v>4989</v>
      </c>
      <c r="F1267" s="3" t="s">
        <v>5612</v>
      </c>
      <c r="G1267" t="s">
        <v>5613</v>
      </c>
      <c r="H1267">
        <v>500</v>
      </c>
      <c r="I1267" t="s">
        <v>210</v>
      </c>
      <c r="J1267" t="s">
        <v>616</v>
      </c>
      <c r="K1267">
        <v>45</v>
      </c>
      <c r="L1267" t="s">
        <v>685</v>
      </c>
      <c r="M1267" s="3" t="s">
        <v>4968</v>
      </c>
      <c r="N1267" t="s">
        <v>5603</v>
      </c>
      <c r="O1267" t="s">
        <v>470</v>
      </c>
      <c r="P1267">
        <v>84</v>
      </c>
      <c r="Q1267">
        <v>0</v>
      </c>
      <c r="R1267">
        <v>6</v>
      </c>
      <c r="S1267">
        <v>0</v>
      </c>
      <c r="T1267">
        <v>0</v>
      </c>
      <c r="U1267">
        <v>0</v>
      </c>
      <c r="V1267">
        <v>0</v>
      </c>
      <c r="W1267">
        <v>0</v>
      </c>
      <c r="X1267">
        <v>0</v>
      </c>
    </row>
    <row r="1268" spans="2:24" x14ac:dyDescent="0.3">
      <c r="B1268" s="3" t="s">
        <v>242</v>
      </c>
      <c r="C1268" t="s">
        <v>243</v>
      </c>
      <c r="D1268">
        <v>95</v>
      </c>
      <c r="E1268" t="s">
        <v>626</v>
      </c>
      <c r="F1268" s="3" t="s">
        <v>5614</v>
      </c>
      <c r="G1268" t="s">
        <v>5615</v>
      </c>
      <c r="H1268">
        <v>500</v>
      </c>
      <c r="I1268" t="s">
        <v>210</v>
      </c>
      <c r="J1268" t="s">
        <v>616</v>
      </c>
      <c r="K1268">
        <v>47</v>
      </c>
      <c r="L1268" t="s">
        <v>630</v>
      </c>
      <c r="M1268" s="3" t="s">
        <v>4968</v>
      </c>
      <c r="N1268" t="s">
        <v>5603</v>
      </c>
      <c r="O1268" t="s">
        <v>470</v>
      </c>
      <c r="P1268">
        <v>88</v>
      </c>
      <c r="Q1268">
        <v>0</v>
      </c>
      <c r="R1268">
        <v>0</v>
      </c>
      <c r="S1268">
        <v>2</v>
      </c>
      <c r="T1268">
        <v>0</v>
      </c>
      <c r="U1268">
        <v>0</v>
      </c>
      <c r="V1268">
        <v>0</v>
      </c>
      <c r="W1268">
        <v>0</v>
      </c>
      <c r="X1268">
        <v>0</v>
      </c>
    </row>
    <row r="1269" spans="2:24" x14ac:dyDescent="0.3">
      <c r="B1269" s="3" t="s">
        <v>5616</v>
      </c>
      <c r="C1269" t="s">
        <v>5617</v>
      </c>
      <c r="D1269">
        <v>17</v>
      </c>
      <c r="E1269" t="s">
        <v>712</v>
      </c>
      <c r="F1269" s="3" t="s">
        <v>5618</v>
      </c>
      <c r="G1269" t="s">
        <v>5619</v>
      </c>
      <c r="H1269">
        <v>500</v>
      </c>
      <c r="I1269" t="s">
        <v>210</v>
      </c>
      <c r="J1269" t="s">
        <v>616</v>
      </c>
      <c r="K1269">
        <v>45</v>
      </c>
      <c r="L1269" t="s">
        <v>685</v>
      </c>
      <c r="M1269" s="3" t="s">
        <v>4968</v>
      </c>
      <c r="N1269" t="s">
        <v>5603</v>
      </c>
      <c r="O1269" t="s">
        <v>470</v>
      </c>
      <c r="P1269">
        <v>48</v>
      </c>
      <c r="Q1269">
        <v>0</v>
      </c>
      <c r="R1269">
        <v>0</v>
      </c>
      <c r="S1269">
        <v>0</v>
      </c>
      <c r="T1269">
        <v>0</v>
      </c>
      <c r="U1269">
        <v>0</v>
      </c>
      <c r="V1269">
        <v>0</v>
      </c>
      <c r="W1269">
        <v>0</v>
      </c>
      <c r="X1269">
        <v>0</v>
      </c>
    </row>
    <row r="1270" spans="2:24" x14ac:dyDescent="0.3">
      <c r="B1270" s="3" t="s">
        <v>5616</v>
      </c>
      <c r="C1270" t="s">
        <v>5617</v>
      </c>
      <c r="D1270">
        <v>17</v>
      </c>
      <c r="E1270" t="s">
        <v>712</v>
      </c>
      <c r="F1270" s="3" t="s">
        <v>5620</v>
      </c>
      <c r="G1270" t="s">
        <v>5621</v>
      </c>
      <c r="H1270">
        <v>500</v>
      </c>
      <c r="I1270" t="s">
        <v>210</v>
      </c>
      <c r="J1270" t="s">
        <v>629</v>
      </c>
      <c r="K1270">
        <v>45</v>
      </c>
      <c r="L1270" t="s">
        <v>685</v>
      </c>
      <c r="M1270" s="3" t="s">
        <v>4968</v>
      </c>
      <c r="N1270" t="s">
        <v>5603</v>
      </c>
      <c r="O1270" t="s">
        <v>470</v>
      </c>
      <c r="P1270">
        <v>0</v>
      </c>
      <c r="Q1270">
        <v>0</v>
      </c>
      <c r="R1270">
        <v>0</v>
      </c>
      <c r="S1270">
        <v>5</v>
      </c>
      <c r="T1270">
        <v>0</v>
      </c>
      <c r="U1270">
        <v>0</v>
      </c>
      <c r="V1270">
        <v>0</v>
      </c>
      <c r="W1270">
        <v>0</v>
      </c>
      <c r="X1270">
        <v>0</v>
      </c>
    </row>
    <row r="1271" spans="2:24" x14ac:dyDescent="0.3">
      <c r="B1271" s="3" t="s">
        <v>5616</v>
      </c>
      <c r="C1271" t="s">
        <v>5617</v>
      </c>
      <c r="D1271">
        <v>17</v>
      </c>
      <c r="E1271" t="s">
        <v>712</v>
      </c>
      <c r="F1271" s="3" t="s">
        <v>5622</v>
      </c>
      <c r="G1271" t="s">
        <v>5623</v>
      </c>
      <c r="H1271">
        <v>202</v>
      </c>
      <c r="I1271" t="s">
        <v>650</v>
      </c>
      <c r="J1271" t="s">
        <v>616</v>
      </c>
      <c r="K1271">
        <v>52</v>
      </c>
      <c r="L1271" t="s">
        <v>2686</v>
      </c>
      <c r="M1271" s="3" t="s">
        <v>4968</v>
      </c>
      <c r="N1271" t="s">
        <v>5603</v>
      </c>
      <c r="O1271" t="s">
        <v>470</v>
      </c>
      <c r="P1271">
        <v>0</v>
      </c>
      <c r="Q1271">
        <v>0</v>
      </c>
      <c r="R1271">
        <v>0</v>
      </c>
      <c r="S1271">
        <v>0</v>
      </c>
      <c r="T1271">
        <v>0</v>
      </c>
      <c r="U1271">
        <v>0</v>
      </c>
      <c r="V1271">
        <v>0</v>
      </c>
      <c r="W1271">
        <v>0</v>
      </c>
      <c r="X1271">
        <v>0</v>
      </c>
    </row>
    <row r="1272" spans="2:24" x14ac:dyDescent="0.3">
      <c r="B1272" s="3" t="s">
        <v>5616</v>
      </c>
      <c r="C1272" t="s">
        <v>5617</v>
      </c>
      <c r="D1272">
        <v>17</v>
      </c>
      <c r="E1272" t="s">
        <v>712</v>
      </c>
      <c r="F1272" s="3" t="s">
        <v>5624</v>
      </c>
      <c r="G1272" t="s">
        <v>5625</v>
      </c>
      <c r="H1272">
        <v>202</v>
      </c>
      <c r="I1272" t="s">
        <v>650</v>
      </c>
      <c r="J1272" t="s">
        <v>616</v>
      </c>
      <c r="K1272">
        <v>52</v>
      </c>
      <c r="L1272" t="s">
        <v>2686</v>
      </c>
      <c r="M1272" s="3" t="s">
        <v>4968</v>
      </c>
      <c r="N1272" t="s">
        <v>5603</v>
      </c>
      <c r="O1272" t="s">
        <v>470</v>
      </c>
      <c r="P1272">
        <v>0</v>
      </c>
      <c r="Q1272">
        <v>0</v>
      </c>
      <c r="R1272">
        <v>0</v>
      </c>
      <c r="S1272">
        <v>0</v>
      </c>
      <c r="T1272">
        <v>0</v>
      </c>
      <c r="U1272">
        <v>0</v>
      </c>
      <c r="V1272">
        <v>0</v>
      </c>
      <c r="W1272">
        <v>0</v>
      </c>
      <c r="X1272">
        <v>0</v>
      </c>
    </row>
    <row r="1273" spans="2:24" x14ac:dyDescent="0.3">
      <c r="B1273" s="3" t="s">
        <v>5616</v>
      </c>
      <c r="C1273" t="s">
        <v>5617</v>
      </c>
      <c r="D1273">
        <v>17</v>
      </c>
      <c r="E1273" t="s">
        <v>712</v>
      </c>
      <c r="F1273" s="3" t="s">
        <v>5626</v>
      </c>
      <c r="G1273" t="s">
        <v>5627</v>
      </c>
      <c r="H1273">
        <v>202</v>
      </c>
      <c r="I1273" t="s">
        <v>650</v>
      </c>
      <c r="J1273" t="s">
        <v>616</v>
      </c>
      <c r="K1273">
        <v>52</v>
      </c>
      <c r="L1273" t="s">
        <v>2686</v>
      </c>
      <c r="M1273" s="3" t="s">
        <v>4968</v>
      </c>
      <c r="N1273" t="s">
        <v>5603</v>
      </c>
      <c r="O1273" t="s">
        <v>470</v>
      </c>
      <c r="P1273">
        <v>0</v>
      </c>
      <c r="Q1273">
        <v>0</v>
      </c>
      <c r="R1273">
        <v>0</v>
      </c>
      <c r="S1273">
        <v>0</v>
      </c>
      <c r="T1273">
        <v>0</v>
      </c>
      <c r="U1273">
        <v>0</v>
      </c>
      <c r="V1273">
        <v>0</v>
      </c>
      <c r="W1273">
        <v>0</v>
      </c>
      <c r="X1273">
        <v>0</v>
      </c>
    </row>
    <row r="1274" spans="2:24" x14ac:dyDescent="0.3">
      <c r="B1274" s="3" t="s">
        <v>5616</v>
      </c>
      <c r="C1274" t="s">
        <v>5617</v>
      </c>
      <c r="D1274">
        <v>17</v>
      </c>
      <c r="E1274" t="s">
        <v>712</v>
      </c>
      <c r="F1274" s="3" t="s">
        <v>5628</v>
      </c>
      <c r="G1274" t="s">
        <v>5629</v>
      </c>
      <c r="H1274">
        <v>202</v>
      </c>
      <c r="I1274" t="s">
        <v>650</v>
      </c>
      <c r="J1274" t="s">
        <v>616</v>
      </c>
      <c r="K1274">
        <v>52</v>
      </c>
      <c r="L1274" t="s">
        <v>2686</v>
      </c>
      <c r="M1274" s="3" t="s">
        <v>4968</v>
      </c>
      <c r="N1274" t="s">
        <v>5603</v>
      </c>
      <c r="O1274" t="s">
        <v>470</v>
      </c>
      <c r="P1274">
        <v>0</v>
      </c>
      <c r="Q1274">
        <v>0</v>
      </c>
      <c r="R1274">
        <v>0</v>
      </c>
      <c r="S1274">
        <v>0</v>
      </c>
      <c r="T1274">
        <v>0</v>
      </c>
      <c r="U1274">
        <v>0</v>
      </c>
      <c r="V1274">
        <v>0</v>
      </c>
      <c r="W1274">
        <v>0</v>
      </c>
      <c r="X1274">
        <v>0</v>
      </c>
    </row>
    <row r="1275" spans="2:24" x14ac:dyDescent="0.3">
      <c r="B1275" s="3" t="s">
        <v>5616</v>
      </c>
      <c r="C1275" t="s">
        <v>5617</v>
      </c>
      <c r="D1275">
        <v>17</v>
      </c>
      <c r="E1275" t="s">
        <v>712</v>
      </c>
      <c r="F1275" s="3" t="s">
        <v>5630</v>
      </c>
      <c r="G1275" t="s">
        <v>5631</v>
      </c>
      <c r="H1275">
        <v>354</v>
      </c>
      <c r="I1275" t="s">
        <v>615</v>
      </c>
      <c r="J1275" t="s">
        <v>616</v>
      </c>
      <c r="K1275">
        <v>54</v>
      </c>
      <c r="L1275" t="s">
        <v>617</v>
      </c>
      <c r="M1275" s="3" t="s">
        <v>4968</v>
      </c>
      <c r="N1275" t="s">
        <v>5603</v>
      </c>
      <c r="O1275" t="s">
        <v>470</v>
      </c>
      <c r="P1275">
        <v>0</v>
      </c>
      <c r="Q1275">
        <v>0</v>
      </c>
      <c r="R1275">
        <v>0</v>
      </c>
      <c r="S1275">
        <v>0</v>
      </c>
      <c r="T1275">
        <v>0</v>
      </c>
      <c r="U1275">
        <v>0</v>
      </c>
      <c r="V1275">
        <v>48</v>
      </c>
      <c r="W1275">
        <v>0</v>
      </c>
      <c r="X1275">
        <v>0</v>
      </c>
    </row>
    <row r="1276" spans="2:24" x14ac:dyDescent="0.3">
      <c r="B1276" s="3" t="s">
        <v>5616</v>
      </c>
      <c r="C1276" t="s">
        <v>5617</v>
      </c>
      <c r="D1276">
        <v>17</v>
      </c>
      <c r="E1276" t="s">
        <v>712</v>
      </c>
      <c r="F1276" s="3" t="s">
        <v>5632</v>
      </c>
      <c r="G1276" t="s">
        <v>5633</v>
      </c>
      <c r="H1276">
        <v>500</v>
      </c>
      <c r="I1276" t="s">
        <v>210</v>
      </c>
      <c r="J1276" t="s">
        <v>616</v>
      </c>
      <c r="K1276">
        <v>45</v>
      </c>
      <c r="L1276" t="s">
        <v>685</v>
      </c>
      <c r="M1276" s="3" t="s">
        <v>4968</v>
      </c>
      <c r="N1276" t="s">
        <v>5603</v>
      </c>
      <c r="O1276" t="s">
        <v>470</v>
      </c>
      <c r="P1276">
        <v>56</v>
      </c>
      <c r="Q1276">
        <v>0</v>
      </c>
      <c r="R1276">
        <v>0</v>
      </c>
      <c r="S1276">
        <v>0</v>
      </c>
      <c r="T1276">
        <v>0</v>
      </c>
      <c r="U1276">
        <v>0</v>
      </c>
      <c r="V1276">
        <v>0</v>
      </c>
      <c r="W1276">
        <v>0</v>
      </c>
      <c r="X1276">
        <v>0</v>
      </c>
    </row>
    <row r="1277" spans="2:24" x14ac:dyDescent="0.3">
      <c r="B1277" s="3" t="s">
        <v>5634</v>
      </c>
      <c r="C1277" t="s">
        <v>5635</v>
      </c>
      <c r="D1277">
        <v>60</v>
      </c>
      <c r="E1277" t="s">
        <v>641</v>
      </c>
      <c r="F1277" s="3" t="s">
        <v>5636</v>
      </c>
      <c r="G1277" t="s">
        <v>5637</v>
      </c>
      <c r="H1277">
        <v>207</v>
      </c>
      <c r="I1277" t="s">
        <v>706</v>
      </c>
      <c r="J1277" t="s">
        <v>616</v>
      </c>
      <c r="K1277">
        <v>9</v>
      </c>
      <c r="L1277" t="s">
        <v>707</v>
      </c>
      <c r="M1277" s="3" t="s">
        <v>4968</v>
      </c>
      <c r="N1277" t="s">
        <v>5603</v>
      </c>
      <c r="O1277" t="s">
        <v>470</v>
      </c>
      <c r="P1277">
        <v>0</v>
      </c>
      <c r="Q1277">
        <v>12</v>
      </c>
      <c r="R1277">
        <v>0</v>
      </c>
      <c r="S1277">
        <v>0</v>
      </c>
      <c r="T1277">
        <v>0</v>
      </c>
      <c r="U1277">
        <v>0</v>
      </c>
      <c r="V1277">
        <v>0</v>
      </c>
      <c r="W1277">
        <v>0</v>
      </c>
      <c r="X1277">
        <v>0</v>
      </c>
    </row>
    <row r="1278" spans="2:24" x14ac:dyDescent="0.3">
      <c r="B1278" s="3" t="s">
        <v>5634</v>
      </c>
      <c r="C1278" t="s">
        <v>5635</v>
      </c>
      <c r="D1278">
        <v>60</v>
      </c>
      <c r="E1278" t="s">
        <v>641</v>
      </c>
      <c r="F1278" s="3" t="s">
        <v>5638</v>
      </c>
      <c r="G1278" t="s">
        <v>5639</v>
      </c>
      <c r="H1278">
        <v>354</v>
      </c>
      <c r="I1278" t="s">
        <v>615</v>
      </c>
      <c r="J1278" t="s">
        <v>616</v>
      </c>
      <c r="K1278">
        <v>54</v>
      </c>
      <c r="L1278" t="s">
        <v>617</v>
      </c>
      <c r="M1278" s="3" t="s">
        <v>4968</v>
      </c>
      <c r="N1278" t="s">
        <v>5603</v>
      </c>
      <c r="O1278" t="s">
        <v>470</v>
      </c>
      <c r="P1278">
        <v>0</v>
      </c>
      <c r="Q1278">
        <v>0</v>
      </c>
      <c r="R1278">
        <v>0</v>
      </c>
      <c r="S1278">
        <v>0</v>
      </c>
      <c r="T1278">
        <v>0</v>
      </c>
      <c r="U1278">
        <v>0</v>
      </c>
      <c r="V1278">
        <v>52</v>
      </c>
      <c r="W1278">
        <v>0</v>
      </c>
      <c r="X1278">
        <v>0</v>
      </c>
    </row>
    <row r="1279" spans="2:24" x14ac:dyDescent="0.3">
      <c r="B1279" s="3" t="s">
        <v>2903</v>
      </c>
      <c r="C1279" t="s">
        <v>2904</v>
      </c>
      <c r="D1279">
        <v>61</v>
      </c>
      <c r="E1279" t="s">
        <v>688</v>
      </c>
      <c r="F1279" s="3" t="s">
        <v>5640</v>
      </c>
      <c r="G1279" t="s">
        <v>5641</v>
      </c>
      <c r="H1279">
        <v>354</v>
      </c>
      <c r="I1279" t="s">
        <v>615</v>
      </c>
      <c r="J1279" t="s">
        <v>616</v>
      </c>
      <c r="K1279">
        <v>54</v>
      </c>
      <c r="L1279" t="s">
        <v>617</v>
      </c>
      <c r="M1279" s="3" t="s">
        <v>4968</v>
      </c>
      <c r="N1279" t="s">
        <v>5603</v>
      </c>
      <c r="O1279" t="s">
        <v>470</v>
      </c>
      <c r="P1279">
        <v>0</v>
      </c>
      <c r="Q1279">
        <v>0</v>
      </c>
      <c r="R1279">
        <v>0</v>
      </c>
      <c r="S1279">
        <v>0</v>
      </c>
      <c r="T1279">
        <v>0</v>
      </c>
      <c r="U1279">
        <v>0</v>
      </c>
      <c r="V1279">
        <v>47</v>
      </c>
      <c r="W1279">
        <v>0</v>
      </c>
      <c r="X1279">
        <v>0</v>
      </c>
    </row>
    <row r="1280" spans="2:24" x14ac:dyDescent="0.3">
      <c r="B1280" s="3" t="s">
        <v>686</v>
      </c>
      <c r="C1280" t="s">
        <v>687</v>
      </c>
      <c r="D1280">
        <v>61</v>
      </c>
      <c r="E1280" t="s">
        <v>688</v>
      </c>
      <c r="F1280" s="3" t="s">
        <v>5642</v>
      </c>
      <c r="G1280" t="s">
        <v>3907</v>
      </c>
      <c r="H1280">
        <v>354</v>
      </c>
      <c r="I1280" t="s">
        <v>615</v>
      </c>
      <c r="J1280" t="s">
        <v>629</v>
      </c>
      <c r="K1280">
        <v>54</v>
      </c>
      <c r="L1280" t="s">
        <v>617</v>
      </c>
      <c r="M1280" s="3" t="s">
        <v>4968</v>
      </c>
      <c r="N1280" t="s">
        <v>5603</v>
      </c>
      <c r="O1280" t="s">
        <v>470</v>
      </c>
      <c r="P1280">
        <v>0</v>
      </c>
      <c r="Q1280">
        <v>0</v>
      </c>
      <c r="R1280">
        <v>0</v>
      </c>
      <c r="S1280">
        <v>0</v>
      </c>
      <c r="T1280">
        <v>0</v>
      </c>
      <c r="U1280">
        <v>0</v>
      </c>
      <c r="V1280">
        <v>65</v>
      </c>
      <c r="W1280">
        <v>0</v>
      </c>
      <c r="X1280">
        <v>0</v>
      </c>
    </row>
    <row r="1281" spans="2:24" x14ac:dyDescent="0.3">
      <c r="B1281" s="3" t="s">
        <v>109</v>
      </c>
      <c r="C1281" t="s">
        <v>110</v>
      </c>
      <c r="D1281">
        <v>60</v>
      </c>
      <c r="E1281" t="s">
        <v>641</v>
      </c>
      <c r="F1281" s="3" t="s">
        <v>5643</v>
      </c>
      <c r="G1281" t="s">
        <v>5644</v>
      </c>
      <c r="H1281">
        <v>202</v>
      </c>
      <c r="I1281" t="s">
        <v>650</v>
      </c>
      <c r="J1281" t="s">
        <v>616</v>
      </c>
      <c r="K1281">
        <v>1</v>
      </c>
      <c r="L1281" t="s">
        <v>651</v>
      </c>
      <c r="M1281" s="3" t="s">
        <v>4968</v>
      </c>
      <c r="N1281" t="s">
        <v>5603</v>
      </c>
      <c r="O1281" t="s">
        <v>470</v>
      </c>
      <c r="P1281">
        <v>0</v>
      </c>
      <c r="Q1281">
        <v>0</v>
      </c>
      <c r="R1281">
        <v>0</v>
      </c>
      <c r="S1281">
        <v>0</v>
      </c>
      <c r="T1281">
        <v>0</v>
      </c>
      <c r="U1281">
        <v>0</v>
      </c>
      <c r="V1281">
        <v>0</v>
      </c>
      <c r="W1281">
        <v>0</v>
      </c>
      <c r="X1281">
        <v>0</v>
      </c>
    </row>
    <row r="1282" spans="2:24" x14ac:dyDescent="0.3">
      <c r="B1282" s="3" t="s">
        <v>5645</v>
      </c>
      <c r="C1282" t="s">
        <v>5646</v>
      </c>
      <c r="D1282">
        <v>70</v>
      </c>
      <c r="E1282" t="s">
        <v>5647</v>
      </c>
      <c r="F1282" s="3" t="s">
        <v>5648</v>
      </c>
      <c r="G1282" t="s">
        <v>5649</v>
      </c>
      <c r="H1282">
        <v>500</v>
      </c>
      <c r="I1282" t="s">
        <v>210</v>
      </c>
      <c r="J1282" t="s">
        <v>616</v>
      </c>
      <c r="K1282">
        <v>45</v>
      </c>
      <c r="L1282" t="s">
        <v>685</v>
      </c>
      <c r="M1282" s="3" t="s">
        <v>4968</v>
      </c>
      <c r="N1282" t="s">
        <v>5650</v>
      </c>
      <c r="O1282" t="s">
        <v>5651</v>
      </c>
      <c r="P1282">
        <v>11</v>
      </c>
      <c r="Q1282">
        <v>0</v>
      </c>
      <c r="R1282">
        <v>0</v>
      </c>
      <c r="S1282">
        <v>0</v>
      </c>
      <c r="T1282">
        <v>0</v>
      </c>
      <c r="U1282">
        <v>0</v>
      </c>
      <c r="V1282">
        <v>0</v>
      </c>
      <c r="W1282">
        <v>0</v>
      </c>
      <c r="X1282">
        <v>0</v>
      </c>
    </row>
    <row r="1283" spans="2:24" x14ac:dyDescent="0.3">
      <c r="B1283" s="3" t="s">
        <v>5652</v>
      </c>
      <c r="C1283" t="s">
        <v>5653</v>
      </c>
      <c r="D1283">
        <v>75</v>
      </c>
      <c r="E1283" t="s">
        <v>2587</v>
      </c>
      <c r="F1283" s="3" t="s">
        <v>5654</v>
      </c>
      <c r="G1283" t="s">
        <v>5655</v>
      </c>
      <c r="H1283">
        <v>500</v>
      </c>
      <c r="I1283" t="s">
        <v>210</v>
      </c>
      <c r="J1283" t="s">
        <v>616</v>
      </c>
      <c r="K1283">
        <v>47</v>
      </c>
      <c r="L1283" t="s">
        <v>630</v>
      </c>
      <c r="M1283" s="3" t="s">
        <v>4968</v>
      </c>
      <c r="N1283" t="s">
        <v>5656</v>
      </c>
      <c r="O1283" t="s">
        <v>5657</v>
      </c>
      <c r="P1283">
        <v>54</v>
      </c>
      <c r="Q1283">
        <v>0</v>
      </c>
      <c r="R1283">
        <v>0</v>
      </c>
      <c r="S1283">
        <v>0</v>
      </c>
      <c r="T1283">
        <v>0</v>
      </c>
      <c r="U1283">
        <v>0</v>
      </c>
      <c r="V1283">
        <v>0</v>
      </c>
      <c r="W1283">
        <v>0</v>
      </c>
      <c r="X1283">
        <v>0</v>
      </c>
    </row>
    <row r="1284" spans="2:24" x14ac:dyDescent="0.3">
      <c r="B1284" s="3" t="s">
        <v>5658</v>
      </c>
      <c r="C1284" t="s">
        <v>5659</v>
      </c>
      <c r="D1284">
        <v>21</v>
      </c>
      <c r="E1284" t="s">
        <v>612</v>
      </c>
      <c r="F1284" s="3" t="s">
        <v>5660</v>
      </c>
      <c r="G1284" t="s">
        <v>5659</v>
      </c>
      <c r="H1284">
        <v>500</v>
      </c>
      <c r="I1284" t="s">
        <v>210</v>
      </c>
      <c r="J1284" t="s">
        <v>616</v>
      </c>
      <c r="K1284">
        <v>45</v>
      </c>
      <c r="L1284" t="s">
        <v>685</v>
      </c>
      <c r="M1284" s="3" t="s">
        <v>4968</v>
      </c>
      <c r="N1284" t="s">
        <v>5661</v>
      </c>
      <c r="O1284" t="s">
        <v>5662</v>
      </c>
      <c r="P1284">
        <v>51</v>
      </c>
      <c r="Q1284">
        <v>0</v>
      </c>
      <c r="R1284">
        <v>0</v>
      </c>
      <c r="S1284">
        <v>0</v>
      </c>
      <c r="T1284">
        <v>0</v>
      </c>
      <c r="U1284">
        <v>0</v>
      </c>
      <c r="V1284">
        <v>0</v>
      </c>
      <c r="W1284">
        <v>0</v>
      </c>
      <c r="X1284">
        <v>0</v>
      </c>
    </row>
    <row r="1285" spans="2:24" x14ac:dyDescent="0.3">
      <c r="B1285" s="3" t="s">
        <v>5663</v>
      </c>
      <c r="C1285" t="s">
        <v>5664</v>
      </c>
      <c r="D1285">
        <v>17</v>
      </c>
      <c r="E1285" t="s">
        <v>712</v>
      </c>
      <c r="F1285" s="3" t="s">
        <v>5665</v>
      </c>
      <c r="G1285" t="s">
        <v>5666</v>
      </c>
      <c r="H1285">
        <v>202</v>
      </c>
      <c r="I1285" t="s">
        <v>650</v>
      </c>
      <c r="J1285" t="s">
        <v>616</v>
      </c>
      <c r="K1285">
        <v>1</v>
      </c>
      <c r="L1285" t="s">
        <v>651</v>
      </c>
      <c r="M1285" s="3" t="s">
        <v>4968</v>
      </c>
      <c r="N1285" t="s">
        <v>5667</v>
      </c>
      <c r="O1285" t="s">
        <v>5668</v>
      </c>
      <c r="P1285">
        <v>0</v>
      </c>
      <c r="Q1285">
        <v>0</v>
      </c>
      <c r="R1285">
        <v>0</v>
      </c>
      <c r="S1285">
        <v>0</v>
      </c>
      <c r="T1285">
        <v>0</v>
      </c>
      <c r="U1285">
        <v>0</v>
      </c>
      <c r="V1285">
        <v>0</v>
      </c>
      <c r="W1285">
        <v>0</v>
      </c>
      <c r="X1285">
        <v>0</v>
      </c>
    </row>
    <row r="1286" spans="2:24" x14ac:dyDescent="0.3">
      <c r="B1286" s="3" t="s">
        <v>5669</v>
      </c>
      <c r="C1286" t="s">
        <v>5670</v>
      </c>
      <c r="D1286">
        <v>95</v>
      </c>
      <c r="E1286" t="s">
        <v>626</v>
      </c>
      <c r="F1286" s="3" t="s">
        <v>5671</v>
      </c>
      <c r="G1286" t="s">
        <v>5672</v>
      </c>
      <c r="H1286">
        <v>500</v>
      </c>
      <c r="I1286" t="s">
        <v>210</v>
      </c>
      <c r="J1286" t="s">
        <v>616</v>
      </c>
      <c r="K1286">
        <v>43</v>
      </c>
      <c r="L1286" t="s">
        <v>636</v>
      </c>
      <c r="M1286" s="3" t="s">
        <v>4968</v>
      </c>
      <c r="N1286" t="s">
        <v>5667</v>
      </c>
      <c r="O1286" t="s">
        <v>5668</v>
      </c>
      <c r="P1286">
        <v>96</v>
      </c>
      <c r="Q1286">
        <v>0</v>
      </c>
      <c r="R1286">
        <v>0</v>
      </c>
      <c r="S1286">
        <v>4</v>
      </c>
      <c r="T1286">
        <v>0</v>
      </c>
      <c r="U1286">
        <v>0</v>
      </c>
      <c r="V1286">
        <v>0</v>
      </c>
      <c r="W1286">
        <v>0</v>
      </c>
      <c r="X1286">
        <v>0</v>
      </c>
    </row>
    <row r="1287" spans="2:24" x14ac:dyDescent="0.3">
      <c r="B1287" s="3" t="s">
        <v>5673</v>
      </c>
      <c r="C1287" t="s">
        <v>5674</v>
      </c>
      <c r="D1287">
        <v>60</v>
      </c>
      <c r="E1287" t="s">
        <v>641</v>
      </c>
      <c r="F1287" s="3" t="s">
        <v>5675</v>
      </c>
      <c r="G1287" t="s">
        <v>5676</v>
      </c>
      <c r="H1287">
        <v>500</v>
      </c>
      <c r="I1287" t="s">
        <v>210</v>
      </c>
      <c r="J1287" t="s">
        <v>616</v>
      </c>
      <c r="K1287">
        <v>45</v>
      </c>
      <c r="L1287" t="s">
        <v>685</v>
      </c>
      <c r="M1287" s="3" t="s">
        <v>4968</v>
      </c>
      <c r="N1287" t="s">
        <v>5677</v>
      </c>
      <c r="O1287" t="s">
        <v>5678</v>
      </c>
      <c r="P1287">
        <v>106</v>
      </c>
      <c r="Q1287">
        <v>0</v>
      </c>
      <c r="R1287">
        <v>0</v>
      </c>
      <c r="S1287">
        <v>2</v>
      </c>
      <c r="T1287">
        <v>0</v>
      </c>
      <c r="U1287">
        <v>0</v>
      </c>
      <c r="V1287">
        <v>0</v>
      </c>
      <c r="W1287">
        <v>0</v>
      </c>
      <c r="X1287">
        <v>0</v>
      </c>
    </row>
    <row r="1288" spans="2:24" x14ac:dyDescent="0.3">
      <c r="B1288" s="3" t="s">
        <v>5306</v>
      </c>
      <c r="C1288" t="s">
        <v>5307</v>
      </c>
      <c r="D1288">
        <v>60</v>
      </c>
      <c r="E1288" t="s">
        <v>641</v>
      </c>
      <c r="F1288" s="3" t="s">
        <v>5679</v>
      </c>
      <c r="G1288" t="s">
        <v>5680</v>
      </c>
      <c r="H1288">
        <v>500</v>
      </c>
      <c r="I1288" t="s">
        <v>210</v>
      </c>
      <c r="J1288" t="s">
        <v>616</v>
      </c>
      <c r="K1288">
        <v>41</v>
      </c>
      <c r="L1288" t="s">
        <v>660</v>
      </c>
      <c r="M1288" s="3" t="s">
        <v>4968</v>
      </c>
      <c r="N1288" t="s">
        <v>5681</v>
      </c>
      <c r="O1288" t="s">
        <v>5682</v>
      </c>
      <c r="P1288">
        <v>60</v>
      </c>
      <c r="Q1288">
        <v>0</v>
      </c>
      <c r="R1288">
        <v>11</v>
      </c>
      <c r="S1288">
        <v>8</v>
      </c>
      <c r="T1288">
        <v>0</v>
      </c>
      <c r="U1288">
        <v>0</v>
      </c>
      <c r="V1288">
        <v>0</v>
      </c>
      <c r="W1288">
        <v>0</v>
      </c>
      <c r="X1288">
        <v>0</v>
      </c>
    </row>
    <row r="1289" spans="2:24" x14ac:dyDescent="0.3">
      <c r="B1289" s="3" t="s">
        <v>5501</v>
      </c>
      <c r="C1289" t="s">
        <v>5502</v>
      </c>
      <c r="D1289">
        <v>61</v>
      </c>
      <c r="E1289" t="s">
        <v>688</v>
      </c>
      <c r="F1289" s="3" t="s">
        <v>5683</v>
      </c>
      <c r="G1289" t="s">
        <v>5684</v>
      </c>
      <c r="H1289">
        <v>500</v>
      </c>
      <c r="I1289" t="s">
        <v>210</v>
      </c>
      <c r="J1289" t="s">
        <v>616</v>
      </c>
      <c r="K1289">
        <v>41</v>
      </c>
      <c r="L1289" t="s">
        <v>660</v>
      </c>
      <c r="M1289" s="3" t="s">
        <v>4968</v>
      </c>
      <c r="N1289" t="s">
        <v>5681</v>
      </c>
      <c r="O1289" t="s">
        <v>5682</v>
      </c>
      <c r="P1289">
        <v>78</v>
      </c>
      <c r="Q1289">
        <v>0</v>
      </c>
      <c r="R1289">
        <v>0</v>
      </c>
      <c r="S1289">
        <v>2</v>
      </c>
      <c r="T1289">
        <v>0</v>
      </c>
      <c r="U1289">
        <v>0</v>
      </c>
      <c r="V1289">
        <v>0</v>
      </c>
      <c r="W1289">
        <v>0</v>
      </c>
      <c r="X1289">
        <v>0</v>
      </c>
    </row>
    <row r="1290" spans="2:24" x14ac:dyDescent="0.3">
      <c r="B1290" s="3" t="s">
        <v>5685</v>
      </c>
      <c r="C1290" t="s">
        <v>5686</v>
      </c>
      <c r="D1290">
        <v>60</v>
      </c>
      <c r="E1290" t="s">
        <v>641</v>
      </c>
      <c r="F1290" s="3" t="s">
        <v>5687</v>
      </c>
      <c r="G1290" t="s">
        <v>5688</v>
      </c>
      <c r="H1290">
        <v>354</v>
      </c>
      <c r="I1290" t="s">
        <v>615</v>
      </c>
      <c r="J1290" t="s">
        <v>616</v>
      </c>
      <c r="K1290">
        <v>54</v>
      </c>
      <c r="L1290" t="s">
        <v>617</v>
      </c>
      <c r="M1290" s="3" t="s">
        <v>4968</v>
      </c>
      <c r="N1290" t="s">
        <v>5681</v>
      </c>
      <c r="O1290" t="s">
        <v>5682</v>
      </c>
      <c r="P1290">
        <v>0</v>
      </c>
      <c r="Q1290">
        <v>0</v>
      </c>
      <c r="R1290">
        <v>0</v>
      </c>
      <c r="S1290">
        <v>0</v>
      </c>
      <c r="T1290">
        <v>0</v>
      </c>
      <c r="U1290">
        <v>0</v>
      </c>
      <c r="V1290">
        <v>35</v>
      </c>
      <c r="W1290">
        <v>0</v>
      </c>
      <c r="X1290">
        <v>0</v>
      </c>
    </row>
    <row r="1291" spans="2:24" x14ac:dyDescent="0.3">
      <c r="B1291" s="3" t="s">
        <v>5689</v>
      </c>
      <c r="C1291" t="s">
        <v>5690</v>
      </c>
      <c r="D1291">
        <v>17</v>
      </c>
      <c r="E1291" t="s">
        <v>712</v>
      </c>
      <c r="F1291" s="3" t="s">
        <v>5691</v>
      </c>
      <c r="G1291" t="s">
        <v>5692</v>
      </c>
      <c r="H1291">
        <v>202</v>
      </c>
      <c r="I1291" t="s">
        <v>650</v>
      </c>
      <c r="J1291" t="s">
        <v>616</v>
      </c>
      <c r="K1291">
        <v>52</v>
      </c>
      <c r="L1291" t="s">
        <v>2686</v>
      </c>
      <c r="M1291" s="3" t="s">
        <v>4968</v>
      </c>
      <c r="N1291" t="s">
        <v>5681</v>
      </c>
      <c r="O1291" t="s">
        <v>5682</v>
      </c>
      <c r="P1291">
        <v>0</v>
      </c>
      <c r="Q1291">
        <v>0</v>
      </c>
      <c r="R1291">
        <v>0</v>
      </c>
      <c r="S1291">
        <v>0</v>
      </c>
      <c r="T1291">
        <v>0</v>
      </c>
      <c r="U1291">
        <v>0</v>
      </c>
      <c r="V1291">
        <v>0</v>
      </c>
      <c r="W1291">
        <v>0</v>
      </c>
      <c r="X1291">
        <v>0</v>
      </c>
    </row>
    <row r="1292" spans="2:24" x14ac:dyDescent="0.3">
      <c r="B1292" s="3" t="s">
        <v>238</v>
      </c>
      <c r="C1292" t="s">
        <v>239</v>
      </c>
      <c r="D1292">
        <v>60</v>
      </c>
      <c r="E1292" t="s">
        <v>641</v>
      </c>
      <c r="F1292" s="3" t="s">
        <v>5693</v>
      </c>
      <c r="G1292" t="s">
        <v>5694</v>
      </c>
      <c r="H1292">
        <v>500</v>
      </c>
      <c r="I1292" t="s">
        <v>210</v>
      </c>
      <c r="J1292" t="s">
        <v>616</v>
      </c>
      <c r="K1292">
        <v>41</v>
      </c>
      <c r="L1292" t="s">
        <v>660</v>
      </c>
      <c r="M1292" s="3" t="s">
        <v>4968</v>
      </c>
      <c r="N1292" t="s">
        <v>5681</v>
      </c>
      <c r="O1292" t="s">
        <v>5682</v>
      </c>
      <c r="P1292">
        <v>97</v>
      </c>
      <c r="Q1292">
        <v>0</v>
      </c>
      <c r="R1292">
        <v>0</v>
      </c>
      <c r="S1292">
        <v>0</v>
      </c>
      <c r="T1292">
        <v>0</v>
      </c>
      <c r="U1292">
        <v>0</v>
      </c>
      <c r="V1292">
        <v>0</v>
      </c>
      <c r="W1292">
        <v>0</v>
      </c>
      <c r="X1292">
        <v>0</v>
      </c>
    </row>
    <row r="1293" spans="2:24" x14ac:dyDescent="0.3">
      <c r="B1293" s="3" t="s">
        <v>5695</v>
      </c>
      <c r="C1293" t="s">
        <v>5696</v>
      </c>
      <c r="D1293">
        <v>60</v>
      </c>
      <c r="E1293" t="s">
        <v>641</v>
      </c>
      <c r="F1293" s="3" t="s">
        <v>5697</v>
      </c>
      <c r="G1293" t="s">
        <v>5698</v>
      </c>
      <c r="H1293">
        <v>500</v>
      </c>
      <c r="I1293" t="s">
        <v>210</v>
      </c>
      <c r="J1293" t="s">
        <v>616</v>
      </c>
      <c r="K1293">
        <v>45</v>
      </c>
      <c r="L1293" t="s">
        <v>685</v>
      </c>
      <c r="M1293" s="3" t="s">
        <v>4968</v>
      </c>
      <c r="N1293" t="s">
        <v>5699</v>
      </c>
      <c r="O1293" t="s">
        <v>5700</v>
      </c>
      <c r="P1293">
        <v>87</v>
      </c>
      <c r="Q1293">
        <v>0</v>
      </c>
      <c r="R1293">
        <v>0</v>
      </c>
      <c r="S1293">
        <v>0</v>
      </c>
      <c r="T1293">
        <v>0</v>
      </c>
      <c r="U1293">
        <v>0</v>
      </c>
      <c r="V1293">
        <v>0</v>
      </c>
      <c r="W1293">
        <v>0</v>
      </c>
      <c r="X1293">
        <v>0</v>
      </c>
    </row>
    <row r="1294" spans="2:24" x14ac:dyDescent="0.3">
      <c r="B1294" s="3" t="s">
        <v>5701</v>
      </c>
      <c r="C1294" t="s">
        <v>5702</v>
      </c>
      <c r="D1294">
        <v>22</v>
      </c>
      <c r="E1294" t="s">
        <v>1856</v>
      </c>
      <c r="F1294" s="3" t="s">
        <v>5703</v>
      </c>
      <c r="G1294" t="s">
        <v>5704</v>
      </c>
      <c r="H1294">
        <v>202</v>
      </c>
      <c r="I1294" t="s">
        <v>650</v>
      </c>
      <c r="J1294" t="s">
        <v>616</v>
      </c>
      <c r="K1294">
        <v>1</v>
      </c>
      <c r="L1294" t="s">
        <v>651</v>
      </c>
      <c r="M1294" s="3" t="s">
        <v>4968</v>
      </c>
      <c r="N1294" t="s">
        <v>5705</v>
      </c>
      <c r="O1294" t="s">
        <v>5706</v>
      </c>
      <c r="P1294">
        <v>0</v>
      </c>
      <c r="Q1294">
        <v>0</v>
      </c>
      <c r="R1294">
        <v>0</v>
      </c>
      <c r="S1294">
        <v>0</v>
      </c>
      <c r="T1294">
        <v>0</v>
      </c>
      <c r="U1294">
        <v>0</v>
      </c>
      <c r="V1294">
        <v>0</v>
      </c>
      <c r="W1294">
        <v>0</v>
      </c>
      <c r="X1294">
        <v>0</v>
      </c>
    </row>
    <row r="1295" spans="2:24" x14ac:dyDescent="0.3">
      <c r="B1295" s="3" t="s">
        <v>238</v>
      </c>
      <c r="C1295" t="s">
        <v>239</v>
      </c>
      <c r="D1295">
        <v>60</v>
      </c>
      <c r="E1295" t="s">
        <v>641</v>
      </c>
      <c r="F1295" s="3" t="s">
        <v>5707</v>
      </c>
      <c r="G1295" t="s">
        <v>5708</v>
      </c>
      <c r="H1295">
        <v>500</v>
      </c>
      <c r="I1295" t="s">
        <v>210</v>
      </c>
      <c r="J1295" t="s">
        <v>616</v>
      </c>
      <c r="K1295">
        <v>41</v>
      </c>
      <c r="L1295" t="s">
        <v>660</v>
      </c>
      <c r="M1295" s="3" t="s">
        <v>4968</v>
      </c>
      <c r="N1295" t="s">
        <v>5705</v>
      </c>
      <c r="O1295" t="s">
        <v>5706</v>
      </c>
      <c r="P1295">
        <v>86</v>
      </c>
      <c r="Q1295">
        <v>0</v>
      </c>
      <c r="R1295">
        <v>6</v>
      </c>
      <c r="S1295">
        <v>4</v>
      </c>
      <c r="T1295">
        <v>0</v>
      </c>
      <c r="U1295">
        <v>0</v>
      </c>
      <c r="V1295">
        <v>0</v>
      </c>
      <c r="W1295">
        <v>0</v>
      </c>
      <c r="X1295">
        <v>0</v>
      </c>
    </row>
    <row r="1296" spans="2:24" x14ac:dyDescent="0.3">
      <c r="B1296" s="3" t="s">
        <v>5709</v>
      </c>
      <c r="C1296" t="s">
        <v>5710</v>
      </c>
      <c r="D1296">
        <v>60</v>
      </c>
      <c r="E1296" t="s">
        <v>641</v>
      </c>
      <c r="F1296" s="3" t="s">
        <v>5711</v>
      </c>
      <c r="G1296" t="s">
        <v>5712</v>
      </c>
      <c r="H1296">
        <v>500</v>
      </c>
      <c r="I1296" t="s">
        <v>210</v>
      </c>
      <c r="J1296" t="s">
        <v>616</v>
      </c>
      <c r="K1296">
        <v>45</v>
      </c>
      <c r="L1296" t="s">
        <v>685</v>
      </c>
      <c r="M1296" s="3" t="s">
        <v>4968</v>
      </c>
      <c r="N1296" t="s">
        <v>5713</v>
      </c>
      <c r="O1296" t="s">
        <v>5714</v>
      </c>
      <c r="P1296">
        <v>60</v>
      </c>
      <c r="Q1296">
        <v>0</v>
      </c>
      <c r="R1296">
        <v>0</v>
      </c>
      <c r="S1296">
        <v>0</v>
      </c>
      <c r="T1296">
        <v>0</v>
      </c>
      <c r="U1296">
        <v>0</v>
      </c>
      <c r="V1296">
        <v>0</v>
      </c>
      <c r="W1296">
        <v>0</v>
      </c>
      <c r="X1296">
        <v>0</v>
      </c>
    </row>
    <row r="1297" spans="2:24" x14ac:dyDescent="0.3">
      <c r="B1297" s="3" t="s">
        <v>5715</v>
      </c>
      <c r="C1297" t="s">
        <v>5716</v>
      </c>
      <c r="D1297">
        <v>60</v>
      </c>
      <c r="E1297" t="s">
        <v>641</v>
      </c>
      <c r="F1297" s="3" t="s">
        <v>5717</v>
      </c>
      <c r="G1297" t="s">
        <v>5718</v>
      </c>
      <c r="H1297">
        <v>354</v>
      </c>
      <c r="I1297" t="s">
        <v>615</v>
      </c>
      <c r="J1297" t="s">
        <v>629</v>
      </c>
      <c r="K1297">
        <v>54</v>
      </c>
      <c r="L1297" t="s">
        <v>617</v>
      </c>
      <c r="M1297" s="3" t="s">
        <v>4968</v>
      </c>
      <c r="N1297" t="s">
        <v>5719</v>
      </c>
      <c r="O1297" t="s">
        <v>5720</v>
      </c>
      <c r="P1297">
        <v>0</v>
      </c>
      <c r="Q1297">
        <v>0</v>
      </c>
      <c r="R1297">
        <v>0</v>
      </c>
      <c r="S1297">
        <v>0</v>
      </c>
      <c r="T1297">
        <v>0</v>
      </c>
      <c r="U1297">
        <v>0</v>
      </c>
      <c r="V1297">
        <v>43</v>
      </c>
      <c r="W1297">
        <v>0</v>
      </c>
      <c r="X1297">
        <v>0</v>
      </c>
    </row>
    <row r="1298" spans="2:24" x14ac:dyDescent="0.3">
      <c r="B1298" s="3" t="s">
        <v>5721</v>
      </c>
      <c r="C1298" t="s">
        <v>5722</v>
      </c>
      <c r="D1298">
        <v>21</v>
      </c>
      <c r="E1298" t="s">
        <v>612</v>
      </c>
      <c r="F1298" s="3" t="s">
        <v>5723</v>
      </c>
      <c r="G1298" t="s">
        <v>5724</v>
      </c>
      <c r="H1298">
        <v>500</v>
      </c>
      <c r="I1298" t="s">
        <v>210</v>
      </c>
      <c r="J1298" t="s">
        <v>616</v>
      </c>
      <c r="K1298">
        <v>41</v>
      </c>
      <c r="L1298" t="s">
        <v>660</v>
      </c>
      <c r="M1298" s="3" t="s">
        <v>4968</v>
      </c>
      <c r="N1298" t="s">
        <v>5725</v>
      </c>
      <c r="O1298" t="s">
        <v>5726</v>
      </c>
      <c r="P1298">
        <v>80</v>
      </c>
      <c r="Q1298">
        <v>0</v>
      </c>
      <c r="R1298">
        <v>0</v>
      </c>
      <c r="S1298">
        <v>0</v>
      </c>
      <c r="T1298">
        <v>0</v>
      </c>
      <c r="U1298">
        <v>0</v>
      </c>
      <c r="V1298">
        <v>0</v>
      </c>
      <c r="W1298">
        <v>0</v>
      </c>
      <c r="X1298">
        <v>0</v>
      </c>
    </row>
    <row r="1299" spans="2:24" x14ac:dyDescent="0.3">
      <c r="B1299" s="3" t="s">
        <v>5727</v>
      </c>
      <c r="C1299" t="s">
        <v>5728</v>
      </c>
      <c r="D1299">
        <v>17</v>
      </c>
      <c r="E1299" t="s">
        <v>712</v>
      </c>
      <c r="F1299" s="3" t="s">
        <v>5729</v>
      </c>
      <c r="G1299" t="s">
        <v>5730</v>
      </c>
      <c r="H1299">
        <v>207</v>
      </c>
      <c r="I1299" t="s">
        <v>706</v>
      </c>
      <c r="J1299" t="s">
        <v>629</v>
      </c>
      <c r="K1299">
        <v>8</v>
      </c>
      <c r="L1299" t="s">
        <v>786</v>
      </c>
      <c r="M1299" s="3" t="s">
        <v>4968</v>
      </c>
      <c r="N1299" t="s">
        <v>5725</v>
      </c>
      <c r="O1299" t="s">
        <v>5726</v>
      </c>
      <c r="P1299">
        <v>0</v>
      </c>
      <c r="Q1299">
        <v>10</v>
      </c>
      <c r="R1299">
        <v>0</v>
      </c>
      <c r="S1299">
        <v>0</v>
      </c>
      <c r="T1299">
        <v>0</v>
      </c>
      <c r="U1299">
        <v>0</v>
      </c>
      <c r="V1299">
        <v>0</v>
      </c>
      <c r="W1299">
        <v>0</v>
      </c>
      <c r="X1299">
        <v>0</v>
      </c>
    </row>
    <row r="1300" spans="2:24" x14ac:dyDescent="0.3">
      <c r="B1300" s="3" t="s">
        <v>5727</v>
      </c>
      <c r="C1300" t="s">
        <v>5728</v>
      </c>
      <c r="D1300">
        <v>17</v>
      </c>
      <c r="E1300" t="s">
        <v>712</v>
      </c>
      <c r="F1300" s="3" t="s">
        <v>5731</v>
      </c>
      <c r="G1300" t="s">
        <v>5732</v>
      </c>
      <c r="H1300">
        <v>202</v>
      </c>
      <c r="I1300" t="s">
        <v>650</v>
      </c>
      <c r="J1300" t="s">
        <v>616</v>
      </c>
      <c r="K1300">
        <v>8</v>
      </c>
      <c r="L1300" t="s">
        <v>786</v>
      </c>
      <c r="M1300" s="3" t="s">
        <v>4968</v>
      </c>
      <c r="N1300" t="s">
        <v>5725</v>
      </c>
      <c r="O1300" t="s">
        <v>5726</v>
      </c>
      <c r="P1300">
        <v>0</v>
      </c>
      <c r="Q1300">
        <v>0</v>
      </c>
      <c r="R1300">
        <v>0</v>
      </c>
      <c r="S1300">
        <v>0</v>
      </c>
      <c r="T1300">
        <v>0</v>
      </c>
      <c r="U1300">
        <v>0</v>
      </c>
      <c r="V1300">
        <v>0</v>
      </c>
      <c r="W1300">
        <v>0</v>
      </c>
      <c r="X1300">
        <v>0</v>
      </c>
    </row>
    <row r="1301" spans="2:24" x14ac:dyDescent="0.3">
      <c r="B1301" s="3" t="s">
        <v>5733</v>
      </c>
      <c r="C1301" t="s">
        <v>5734</v>
      </c>
      <c r="D1301">
        <v>60</v>
      </c>
      <c r="E1301" t="s">
        <v>641</v>
      </c>
      <c r="F1301" s="3" t="s">
        <v>5735</v>
      </c>
      <c r="G1301" t="s">
        <v>5736</v>
      </c>
      <c r="H1301">
        <v>354</v>
      </c>
      <c r="I1301" t="s">
        <v>615</v>
      </c>
      <c r="J1301" t="s">
        <v>616</v>
      </c>
      <c r="K1301">
        <v>54</v>
      </c>
      <c r="L1301" t="s">
        <v>617</v>
      </c>
      <c r="M1301" s="3" t="s">
        <v>4968</v>
      </c>
      <c r="N1301" t="s">
        <v>5725</v>
      </c>
      <c r="O1301" t="s">
        <v>5726</v>
      </c>
      <c r="P1301">
        <v>0</v>
      </c>
      <c r="Q1301">
        <v>0</v>
      </c>
      <c r="R1301">
        <v>0</v>
      </c>
      <c r="S1301">
        <v>0</v>
      </c>
      <c r="T1301">
        <v>0</v>
      </c>
      <c r="U1301">
        <v>0</v>
      </c>
      <c r="V1301">
        <v>32</v>
      </c>
      <c r="W1301">
        <v>0</v>
      </c>
      <c r="X1301">
        <v>0</v>
      </c>
    </row>
    <row r="1302" spans="2:24" x14ac:dyDescent="0.3">
      <c r="B1302" s="3" t="s">
        <v>5737</v>
      </c>
      <c r="C1302" t="s">
        <v>5738</v>
      </c>
      <c r="D1302">
        <v>72</v>
      </c>
      <c r="E1302" t="s">
        <v>633</v>
      </c>
      <c r="F1302" s="3" t="s">
        <v>5739</v>
      </c>
      <c r="G1302" t="s">
        <v>5740</v>
      </c>
      <c r="H1302">
        <v>500</v>
      </c>
      <c r="I1302" t="s">
        <v>210</v>
      </c>
      <c r="J1302" t="s">
        <v>616</v>
      </c>
      <c r="K1302">
        <v>43</v>
      </c>
      <c r="L1302" t="s">
        <v>636</v>
      </c>
      <c r="M1302" s="3" t="s">
        <v>4968</v>
      </c>
      <c r="N1302" t="s">
        <v>5725</v>
      </c>
      <c r="O1302" t="s">
        <v>5726</v>
      </c>
      <c r="P1302">
        <v>80</v>
      </c>
      <c r="Q1302">
        <v>0</v>
      </c>
      <c r="R1302">
        <v>6</v>
      </c>
      <c r="S1302">
        <v>10</v>
      </c>
      <c r="T1302">
        <v>0</v>
      </c>
      <c r="U1302">
        <v>0</v>
      </c>
      <c r="V1302">
        <v>0</v>
      </c>
      <c r="W1302">
        <v>0</v>
      </c>
      <c r="X1302">
        <v>0</v>
      </c>
    </row>
    <row r="1303" spans="2:24" x14ac:dyDescent="0.3">
      <c r="B1303" s="3" t="s">
        <v>5741</v>
      </c>
      <c r="C1303" t="s">
        <v>5742</v>
      </c>
      <c r="D1303">
        <v>17</v>
      </c>
      <c r="E1303" t="s">
        <v>712</v>
      </c>
      <c r="F1303" s="3" t="s">
        <v>5743</v>
      </c>
      <c r="G1303" t="s">
        <v>5744</v>
      </c>
      <c r="H1303">
        <v>202</v>
      </c>
      <c r="I1303" t="s">
        <v>650</v>
      </c>
      <c r="J1303" t="s">
        <v>616</v>
      </c>
      <c r="K1303">
        <v>1</v>
      </c>
      <c r="L1303" t="s">
        <v>651</v>
      </c>
      <c r="M1303" s="3" t="s">
        <v>4968</v>
      </c>
      <c r="N1303" t="s">
        <v>5745</v>
      </c>
      <c r="O1303" t="s">
        <v>5746</v>
      </c>
      <c r="P1303">
        <v>0</v>
      </c>
      <c r="Q1303">
        <v>0</v>
      </c>
      <c r="R1303">
        <v>0</v>
      </c>
      <c r="S1303">
        <v>0</v>
      </c>
      <c r="T1303">
        <v>0</v>
      </c>
      <c r="U1303">
        <v>0</v>
      </c>
      <c r="V1303">
        <v>0</v>
      </c>
      <c r="W1303">
        <v>0</v>
      </c>
      <c r="X1303">
        <v>0</v>
      </c>
    </row>
    <row r="1304" spans="2:24" x14ac:dyDescent="0.3">
      <c r="B1304" s="3" t="s">
        <v>5747</v>
      </c>
      <c r="C1304" t="s">
        <v>5748</v>
      </c>
      <c r="D1304">
        <v>60</v>
      </c>
      <c r="E1304" t="s">
        <v>641</v>
      </c>
      <c r="F1304" s="3" t="s">
        <v>5749</v>
      </c>
      <c r="G1304" t="s">
        <v>5750</v>
      </c>
      <c r="H1304">
        <v>354</v>
      </c>
      <c r="I1304" t="s">
        <v>615</v>
      </c>
      <c r="J1304" t="s">
        <v>629</v>
      </c>
      <c r="K1304">
        <v>54</v>
      </c>
      <c r="L1304" t="s">
        <v>617</v>
      </c>
      <c r="M1304" s="3" t="s">
        <v>4968</v>
      </c>
      <c r="N1304" t="s">
        <v>5751</v>
      </c>
      <c r="O1304" t="s">
        <v>5752</v>
      </c>
      <c r="P1304">
        <v>0</v>
      </c>
      <c r="Q1304">
        <v>0</v>
      </c>
      <c r="R1304">
        <v>0</v>
      </c>
      <c r="S1304">
        <v>0</v>
      </c>
      <c r="T1304">
        <v>0</v>
      </c>
      <c r="U1304">
        <v>0</v>
      </c>
      <c r="V1304">
        <v>106</v>
      </c>
      <c r="W1304">
        <v>10</v>
      </c>
      <c r="X1304">
        <v>0</v>
      </c>
    </row>
    <row r="1305" spans="2:24" x14ac:dyDescent="0.3">
      <c r="B1305" s="3" t="s">
        <v>105</v>
      </c>
      <c r="C1305" t="s">
        <v>106</v>
      </c>
      <c r="D1305">
        <v>60</v>
      </c>
      <c r="E1305" t="s">
        <v>641</v>
      </c>
      <c r="F1305" s="3" t="s">
        <v>5753</v>
      </c>
      <c r="G1305" t="s">
        <v>5754</v>
      </c>
      <c r="H1305">
        <v>500</v>
      </c>
      <c r="I1305" t="s">
        <v>210</v>
      </c>
      <c r="J1305" t="s">
        <v>629</v>
      </c>
      <c r="K1305">
        <v>45</v>
      </c>
      <c r="L1305" t="s">
        <v>685</v>
      </c>
      <c r="M1305" s="3" t="s">
        <v>4968</v>
      </c>
      <c r="N1305" t="s">
        <v>5751</v>
      </c>
      <c r="O1305" t="s">
        <v>5752</v>
      </c>
      <c r="P1305">
        <v>50</v>
      </c>
      <c r="Q1305">
        <v>0</v>
      </c>
      <c r="R1305">
        <v>0</v>
      </c>
      <c r="S1305">
        <v>0</v>
      </c>
      <c r="T1305">
        <v>0</v>
      </c>
      <c r="U1305">
        <v>0</v>
      </c>
      <c r="V1305">
        <v>0</v>
      </c>
      <c r="W1305">
        <v>0</v>
      </c>
      <c r="X1305">
        <v>0</v>
      </c>
    </row>
    <row r="1306" spans="2:24" x14ac:dyDescent="0.3">
      <c r="B1306" s="3" t="s">
        <v>5755</v>
      </c>
      <c r="C1306" t="s">
        <v>5756</v>
      </c>
      <c r="D1306">
        <v>17</v>
      </c>
      <c r="E1306" t="s">
        <v>712</v>
      </c>
      <c r="F1306" s="3" t="s">
        <v>5757</v>
      </c>
      <c r="G1306" t="s">
        <v>5758</v>
      </c>
      <c r="H1306">
        <v>202</v>
      </c>
      <c r="I1306" t="s">
        <v>650</v>
      </c>
      <c r="J1306" t="s">
        <v>616</v>
      </c>
      <c r="K1306">
        <v>8</v>
      </c>
      <c r="L1306" t="s">
        <v>786</v>
      </c>
      <c r="M1306" s="3" t="s">
        <v>4968</v>
      </c>
      <c r="N1306" t="s">
        <v>5751</v>
      </c>
      <c r="O1306" t="s">
        <v>5752</v>
      </c>
      <c r="P1306">
        <v>0</v>
      </c>
      <c r="Q1306">
        <v>0</v>
      </c>
      <c r="R1306">
        <v>0</v>
      </c>
      <c r="S1306">
        <v>0</v>
      </c>
      <c r="T1306">
        <v>0</v>
      </c>
      <c r="U1306">
        <v>0</v>
      </c>
      <c r="V1306">
        <v>0</v>
      </c>
      <c r="W1306">
        <v>0</v>
      </c>
      <c r="X1306">
        <v>0</v>
      </c>
    </row>
    <row r="1307" spans="2:24" x14ac:dyDescent="0.3">
      <c r="B1307" s="3" t="s">
        <v>238</v>
      </c>
      <c r="C1307" t="s">
        <v>239</v>
      </c>
      <c r="D1307">
        <v>60</v>
      </c>
      <c r="E1307" t="s">
        <v>641</v>
      </c>
      <c r="F1307" s="3" t="s">
        <v>5759</v>
      </c>
      <c r="G1307" t="s">
        <v>5760</v>
      </c>
      <c r="H1307">
        <v>354</v>
      </c>
      <c r="I1307" t="s">
        <v>615</v>
      </c>
      <c r="J1307" t="s">
        <v>629</v>
      </c>
      <c r="K1307">
        <v>54</v>
      </c>
      <c r="L1307" t="s">
        <v>617</v>
      </c>
      <c r="M1307" s="3" t="s">
        <v>4968</v>
      </c>
      <c r="N1307" t="s">
        <v>5751</v>
      </c>
      <c r="O1307" t="s">
        <v>5752</v>
      </c>
      <c r="P1307">
        <v>0</v>
      </c>
      <c r="Q1307">
        <v>0</v>
      </c>
      <c r="R1307">
        <v>0</v>
      </c>
      <c r="S1307">
        <v>0</v>
      </c>
      <c r="T1307">
        <v>0</v>
      </c>
      <c r="U1307">
        <v>0</v>
      </c>
      <c r="V1307">
        <v>38</v>
      </c>
      <c r="W1307">
        <v>0</v>
      </c>
      <c r="X1307">
        <v>0</v>
      </c>
    </row>
    <row r="1308" spans="2:24" x14ac:dyDescent="0.3">
      <c r="B1308" s="3" t="s">
        <v>238</v>
      </c>
      <c r="C1308" t="s">
        <v>239</v>
      </c>
      <c r="D1308">
        <v>60</v>
      </c>
      <c r="E1308" t="s">
        <v>641</v>
      </c>
      <c r="F1308" s="3" t="s">
        <v>5761</v>
      </c>
      <c r="G1308" t="s">
        <v>5762</v>
      </c>
      <c r="H1308">
        <v>500</v>
      </c>
      <c r="I1308" t="s">
        <v>210</v>
      </c>
      <c r="J1308" t="s">
        <v>616</v>
      </c>
      <c r="K1308">
        <v>45</v>
      </c>
      <c r="L1308" t="s">
        <v>685</v>
      </c>
      <c r="M1308" s="3" t="s">
        <v>4968</v>
      </c>
      <c r="N1308" t="s">
        <v>5751</v>
      </c>
      <c r="O1308" t="s">
        <v>5752</v>
      </c>
      <c r="P1308">
        <v>85</v>
      </c>
      <c r="Q1308">
        <v>0</v>
      </c>
      <c r="R1308">
        <v>6</v>
      </c>
      <c r="S1308">
        <v>5</v>
      </c>
      <c r="T1308">
        <v>0</v>
      </c>
      <c r="U1308">
        <v>0</v>
      </c>
      <c r="V1308">
        <v>0</v>
      </c>
      <c r="W1308">
        <v>0</v>
      </c>
      <c r="X1308">
        <v>0</v>
      </c>
    </row>
    <row r="1309" spans="2:24" x14ac:dyDescent="0.3">
      <c r="B1309" s="3" t="s">
        <v>242</v>
      </c>
      <c r="C1309" t="s">
        <v>243</v>
      </c>
      <c r="D1309">
        <v>95</v>
      </c>
      <c r="E1309" t="s">
        <v>626</v>
      </c>
      <c r="F1309" s="3" t="s">
        <v>240</v>
      </c>
      <c r="G1309" t="s">
        <v>241</v>
      </c>
      <c r="H1309">
        <v>500</v>
      </c>
      <c r="I1309" t="s">
        <v>210</v>
      </c>
      <c r="J1309" t="s">
        <v>629</v>
      </c>
      <c r="K1309">
        <v>41</v>
      </c>
      <c r="L1309" t="s">
        <v>660</v>
      </c>
      <c r="M1309" s="3" t="s">
        <v>4968</v>
      </c>
      <c r="N1309" t="s">
        <v>5763</v>
      </c>
      <c r="O1309" t="s">
        <v>464</v>
      </c>
      <c r="P1309">
        <v>67</v>
      </c>
      <c r="Q1309">
        <v>0</v>
      </c>
      <c r="R1309">
        <v>0</v>
      </c>
      <c r="S1309">
        <v>6</v>
      </c>
      <c r="T1309">
        <v>0</v>
      </c>
      <c r="U1309">
        <v>0</v>
      </c>
      <c r="V1309">
        <v>0</v>
      </c>
      <c r="W1309">
        <v>0</v>
      </c>
      <c r="X1309">
        <v>0</v>
      </c>
    </row>
    <row r="1310" spans="2:24" x14ac:dyDescent="0.3">
      <c r="B1310" s="3" t="s">
        <v>238</v>
      </c>
      <c r="C1310" t="s">
        <v>239</v>
      </c>
      <c r="D1310">
        <v>60</v>
      </c>
      <c r="E1310" t="s">
        <v>641</v>
      </c>
      <c r="F1310" s="3" t="s">
        <v>5764</v>
      </c>
      <c r="G1310" t="s">
        <v>5765</v>
      </c>
      <c r="H1310">
        <v>202</v>
      </c>
      <c r="I1310" t="s">
        <v>650</v>
      </c>
      <c r="J1310" t="s">
        <v>616</v>
      </c>
      <c r="K1310">
        <v>8</v>
      </c>
      <c r="L1310" t="s">
        <v>786</v>
      </c>
      <c r="M1310" s="3" t="s">
        <v>4968</v>
      </c>
      <c r="N1310" t="s">
        <v>5763</v>
      </c>
      <c r="O1310" t="s">
        <v>464</v>
      </c>
      <c r="P1310">
        <v>0</v>
      </c>
      <c r="Q1310">
        <v>0</v>
      </c>
      <c r="R1310">
        <v>0</v>
      </c>
      <c r="S1310">
        <v>0</v>
      </c>
      <c r="T1310">
        <v>0</v>
      </c>
      <c r="U1310">
        <v>0</v>
      </c>
      <c r="V1310">
        <v>0</v>
      </c>
      <c r="W1310">
        <v>0</v>
      </c>
      <c r="X1310">
        <v>0</v>
      </c>
    </row>
    <row r="1311" spans="2:24" x14ac:dyDescent="0.3">
      <c r="B1311" s="3" t="s">
        <v>238</v>
      </c>
      <c r="C1311" t="s">
        <v>239</v>
      </c>
      <c r="D1311">
        <v>60</v>
      </c>
      <c r="E1311" t="s">
        <v>641</v>
      </c>
      <c r="F1311" s="3" t="s">
        <v>5766</v>
      </c>
      <c r="G1311" t="s">
        <v>5767</v>
      </c>
      <c r="H1311">
        <v>500</v>
      </c>
      <c r="I1311" t="s">
        <v>210</v>
      </c>
      <c r="J1311" t="s">
        <v>616</v>
      </c>
      <c r="K1311">
        <v>41</v>
      </c>
      <c r="L1311" t="s">
        <v>660</v>
      </c>
      <c r="M1311" s="3" t="s">
        <v>4968</v>
      </c>
      <c r="N1311" t="s">
        <v>5763</v>
      </c>
      <c r="O1311" t="s">
        <v>464</v>
      </c>
      <c r="P1311">
        <v>84</v>
      </c>
      <c r="Q1311">
        <v>0</v>
      </c>
      <c r="R1311">
        <v>0</v>
      </c>
      <c r="S1311">
        <v>0</v>
      </c>
      <c r="T1311">
        <v>0</v>
      </c>
      <c r="U1311">
        <v>0</v>
      </c>
      <c r="V1311">
        <v>0</v>
      </c>
      <c r="W1311">
        <v>0</v>
      </c>
      <c r="X1311">
        <v>0</v>
      </c>
    </row>
    <row r="1312" spans="2:24" x14ac:dyDescent="0.3">
      <c r="B1312" s="3" t="s">
        <v>5768</v>
      </c>
      <c r="C1312" t="s">
        <v>5769</v>
      </c>
      <c r="D1312">
        <v>60</v>
      </c>
      <c r="E1312" t="s">
        <v>641</v>
      </c>
      <c r="F1312" s="3" t="s">
        <v>5770</v>
      </c>
      <c r="G1312" t="s">
        <v>5771</v>
      </c>
      <c r="H1312">
        <v>354</v>
      </c>
      <c r="I1312" t="s">
        <v>615</v>
      </c>
      <c r="J1312" t="s">
        <v>616</v>
      </c>
      <c r="K1312">
        <v>54</v>
      </c>
      <c r="L1312" t="s">
        <v>617</v>
      </c>
      <c r="M1312" s="3" t="s">
        <v>4968</v>
      </c>
      <c r="N1312" t="s">
        <v>5772</v>
      </c>
      <c r="O1312" t="s">
        <v>5773</v>
      </c>
      <c r="P1312">
        <v>0</v>
      </c>
      <c r="Q1312">
        <v>0</v>
      </c>
      <c r="R1312">
        <v>0</v>
      </c>
      <c r="S1312">
        <v>0</v>
      </c>
      <c r="T1312">
        <v>0</v>
      </c>
      <c r="U1312">
        <v>0</v>
      </c>
      <c r="V1312">
        <v>49</v>
      </c>
      <c r="W1312">
        <v>0</v>
      </c>
      <c r="X1312">
        <v>0</v>
      </c>
    </row>
    <row r="1313" spans="2:24" x14ac:dyDescent="0.3">
      <c r="B1313" s="3" t="s">
        <v>242</v>
      </c>
      <c r="C1313" t="s">
        <v>243</v>
      </c>
      <c r="D1313">
        <v>95</v>
      </c>
      <c r="E1313" t="s">
        <v>626</v>
      </c>
      <c r="F1313" s="3" t="s">
        <v>5774</v>
      </c>
      <c r="G1313" t="s">
        <v>5775</v>
      </c>
      <c r="H1313">
        <v>500</v>
      </c>
      <c r="I1313" t="s">
        <v>210</v>
      </c>
      <c r="J1313" t="s">
        <v>616</v>
      </c>
      <c r="K1313">
        <v>47</v>
      </c>
      <c r="L1313" t="s">
        <v>630</v>
      </c>
      <c r="M1313" s="3" t="s">
        <v>4968</v>
      </c>
      <c r="N1313" t="s">
        <v>5772</v>
      </c>
      <c r="O1313" t="s">
        <v>5773</v>
      </c>
      <c r="P1313">
        <v>57</v>
      </c>
      <c r="Q1313">
        <v>0</v>
      </c>
      <c r="R1313">
        <v>0</v>
      </c>
      <c r="S1313">
        <v>3</v>
      </c>
      <c r="T1313">
        <v>0</v>
      </c>
      <c r="U1313">
        <v>12</v>
      </c>
      <c r="V1313">
        <v>0</v>
      </c>
      <c r="W1313">
        <v>0</v>
      </c>
      <c r="X1313">
        <v>0</v>
      </c>
    </row>
    <row r="1314" spans="2:24" x14ac:dyDescent="0.3">
      <c r="B1314" s="3" t="s">
        <v>5776</v>
      </c>
      <c r="C1314" t="s">
        <v>5777</v>
      </c>
      <c r="D1314">
        <v>17</v>
      </c>
      <c r="E1314" t="s">
        <v>712</v>
      </c>
      <c r="F1314" s="3" t="s">
        <v>5778</v>
      </c>
      <c r="G1314" t="s">
        <v>5779</v>
      </c>
      <c r="H1314">
        <v>202</v>
      </c>
      <c r="I1314" t="s">
        <v>650</v>
      </c>
      <c r="J1314" t="s">
        <v>616</v>
      </c>
      <c r="K1314">
        <v>52</v>
      </c>
      <c r="L1314" t="s">
        <v>2686</v>
      </c>
      <c r="M1314" s="3" t="s">
        <v>4968</v>
      </c>
      <c r="N1314" t="s">
        <v>5772</v>
      </c>
      <c r="O1314" t="s">
        <v>5773</v>
      </c>
      <c r="P1314">
        <v>0</v>
      </c>
      <c r="Q1314">
        <v>0</v>
      </c>
      <c r="R1314">
        <v>0</v>
      </c>
      <c r="S1314">
        <v>0</v>
      </c>
      <c r="T1314">
        <v>0</v>
      </c>
      <c r="U1314">
        <v>0</v>
      </c>
      <c r="V1314">
        <v>0</v>
      </c>
      <c r="W1314">
        <v>0</v>
      </c>
      <c r="X1314">
        <v>0</v>
      </c>
    </row>
    <row r="1315" spans="2:24" x14ac:dyDescent="0.3">
      <c r="B1315" s="3" t="s">
        <v>238</v>
      </c>
      <c r="C1315" t="s">
        <v>239</v>
      </c>
      <c r="D1315">
        <v>60</v>
      </c>
      <c r="E1315" t="s">
        <v>641</v>
      </c>
      <c r="F1315" s="3" t="s">
        <v>5780</v>
      </c>
      <c r="G1315" t="s">
        <v>5781</v>
      </c>
      <c r="H1315">
        <v>500</v>
      </c>
      <c r="I1315" t="s">
        <v>210</v>
      </c>
      <c r="J1315" t="s">
        <v>616</v>
      </c>
      <c r="K1315">
        <v>41</v>
      </c>
      <c r="L1315" t="s">
        <v>660</v>
      </c>
      <c r="M1315" s="3" t="s">
        <v>4968</v>
      </c>
      <c r="N1315" t="s">
        <v>5772</v>
      </c>
      <c r="O1315" t="s">
        <v>5773</v>
      </c>
      <c r="P1315">
        <v>82</v>
      </c>
      <c r="Q1315">
        <v>0</v>
      </c>
      <c r="R1315">
        <v>12</v>
      </c>
      <c r="S1315">
        <v>0</v>
      </c>
      <c r="T1315">
        <v>0</v>
      </c>
      <c r="U1315">
        <v>0</v>
      </c>
      <c r="V1315">
        <v>0</v>
      </c>
      <c r="W1315">
        <v>0</v>
      </c>
      <c r="X1315">
        <v>0</v>
      </c>
    </row>
    <row r="1316" spans="2:24" x14ac:dyDescent="0.3">
      <c r="B1316" s="3" t="s">
        <v>105</v>
      </c>
      <c r="C1316" t="s">
        <v>106</v>
      </c>
      <c r="D1316">
        <v>60</v>
      </c>
      <c r="E1316" t="s">
        <v>641</v>
      </c>
      <c r="F1316" s="3" t="s">
        <v>5782</v>
      </c>
      <c r="G1316" t="s">
        <v>5783</v>
      </c>
      <c r="H1316">
        <v>500</v>
      </c>
      <c r="I1316" t="s">
        <v>210</v>
      </c>
      <c r="J1316" t="s">
        <v>616</v>
      </c>
      <c r="K1316">
        <v>41</v>
      </c>
      <c r="L1316" t="s">
        <v>660</v>
      </c>
      <c r="M1316" s="3" t="s">
        <v>4968</v>
      </c>
      <c r="N1316" t="s">
        <v>5784</v>
      </c>
      <c r="O1316" t="s">
        <v>5785</v>
      </c>
      <c r="P1316">
        <v>100</v>
      </c>
      <c r="Q1316">
        <v>0</v>
      </c>
      <c r="R1316">
        <v>0</v>
      </c>
      <c r="S1316">
        <v>2</v>
      </c>
      <c r="T1316">
        <v>0</v>
      </c>
      <c r="U1316">
        <v>0</v>
      </c>
      <c r="V1316">
        <v>0</v>
      </c>
      <c r="W1316">
        <v>0</v>
      </c>
      <c r="X1316">
        <v>0</v>
      </c>
    </row>
    <row r="1317" spans="2:24" x14ac:dyDescent="0.3">
      <c r="B1317" s="3" t="s">
        <v>242</v>
      </c>
      <c r="C1317" t="s">
        <v>243</v>
      </c>
      <c r="D1317">
        <v>95</v>
      </c>
      <c r="E1317" t="s">
        <v>626</v>
      </c>
      <c r="F1317" s="3" t="s">
        <v>5786</v>
      </c>
      <c r="G1317" t="s">
        <v>5787</v>
      </c>
      <c r="H1317">
        <v>500</v>
      </c>
      <c r="I1317" t="s">
        <v>210</v>
      </c>
      <c r="J1317" t="s">
        <v>616</v>
      </c>
      <c r="K1317">
        <v>47</v>
      </c>
      <c r="L1317" t="s">
        <v>630</v>
      </c>
      <c r="M1317" s="3" t="s">
        <v>4968</v>
      </c>
      <c r="N1317" t="s">
        <v>5788</v>
      </c>
      <c r="O1317" t="s">
        <v>5789</v>
      </c>
      <c r="P1317">
        <v>85</v>
      </c>
      <c r="Q1317">
        <v>0</v>
      </c>
      <c r="R1317">
        <v>0</v>
      </c>
      <c r="S1317">
        <v>2</v>
      </c>
      <c r="T1317">
        <v>0</v>
      </c>
      <c r="U1317">
        <v>0</v>
      </c>
      <c r="V1317">
        <v>0</v>
      </c>
      <c r="W1317">
        <v>0</v>
      </c>
      <c r="X1317">
        <v>0</v>
      </c>
    </row>
    <row r="1318" spans="2:24" x14ac:dyDescent="0.3">
      <c r="B1318" s="3" t="s">
        <v>5790</v>
      </c>
      <c r="C1318" t="s">
        <v>5791</v>
      </c>
      <c r="D1318">
        <v>72</v>
      </c>
      <c r="E1318" t="s">
        <v>633</v>
      </c>
      <c r="F1318" s="3" t="s">
        <v>5792</v>
      </c>
      <c r="G1318" t="s">
        <v>5793</v>
      </c>
      <c r="H1318">
        <v>502</v>
      </c>
      <c r="I1318" t="s">
        <v>1021</v>
      </c>
      <c r="J1318" t="s">
        <v>616</v>
      </c>
      <c r="K1318">
        <v>8</v>
      </c>
      <c r="L1318" t="s">
        <v>786</v>
      </c>
      <c r="M1318" s="3" t="s">
        <v>4968</v>
      </c>
      <c r="N1318" t="s">
        <v>5794</v>
      </c>
      <c r="O1318" t="s">
        <v>5795</v>
      </c>
      <c r="P1318">
        <v>72</v>
      </c>
      <c r="Q1318">
        <v>0</v>
      </c>
      <c r="R1318">
        <v>0</v>
      </c>
      <c r="S1318">
        <v>0</v>
      </c>
      <c r="T1318">
        <v>0</v>
      </c>
      <c r="U1318">
        <v>0</v>
      </c>
      <c r="V1318">
        <v>0</v>
      </c>
      <c r="W1318">
        <v>0</v>
      </c>
      <c r="X1318">
        <v>0</v>
      </c>
    </row>
    <row r="1319" spans="2:24" x14ac:dyDescent="0.3">
      <c r="B1319" s="3" t="s">
        <v>5796</v>
      </c>
      <c r="C1319" t="s">
        <v>5797</v>
      </c>
      <c r="D1319">
        <v>60</v>
      </c>
      <c r="E1319" t="s">
        <v>641</v>
      </c>
      <c r="F1319" s="3" t="s">
        <v>5798</v>
      </c>
      <c r="G1319" t="s">
        <v>5799</v>
      </c>
      <c r="H1319">
        <v>354</v>
      </c>
      <c r="I1319" t="s">
        <v>615</v>
      </c>
      <c r="J1319" t="s">
        <v>616</v>
      </c>
      <c r="K1319">
        <v>54</v>
      </c>
      <c r="L1319" t="s">
        <v>617</v>
      </c>
      <c r="M1319" s="3" t="s">
        <v>4968</v>
      </c>
      <c r="N1319" t="s">
        <v>5800</v>
      </c>
      <c r="O1319" t="s">
        <v>5801</v>
      </c>
      <c r="P1319">
        <v>0</v>
      </c>
      <c r="Q1319">
        <v>0</v>
      </c>
      <c r="R1319">
        <v>0</v>
      </c>
      <c r="S1319">
        <v>0</v>
      </c>
      <c r="T1319">
        <v>0</v>
      </c>
      <c r="U1319">
        <v>0</v>
      </c>
      <c r="V1319">
        <v>51</v>
      </c>
      <c r="W1319">
        <v>0</v>
      </c>
      <c r="X1319">
        <v>0</v>
      </c>
    </row>
    <row r="1320" spans="2:24" x14ac:dyDescent="0.3">
      <c r="B1320" s="3" t="s">
        <v>105</v>
      </c>
      <c r="C1320" t="s">
        <v>106</v>
      </c>
      <c r="D1320">
        <v>60</v>
      </c>
      <c r="E1320" t="s">
        <v>641</v>
      </c>
      <c r="F1320" s="3" t="s">
        <v>5802</v>
      </c>
      <c r="G1320" t="s">
        <v>5803</v>
      </c>
      <c r="H1320">
        <v>500</v>
      </c>
      <c r="I1320" t="s">
        <v>210</v>
      </c>
      <c r="J1320" t="s">
        <v>616</v>
      </c>
      <c r="K1320">
        <v>45</v>
      </c>
      <c r="L1320" t="s">
        <v>685</v>
      </c>
      <c r="M1320" s="3" t="s">
        <v>4968</v>
      </c>
      <c r="N1320" t="s">
        <v>5800</v>
      </c>
      <c r="O1320" t="s">
        <v>5801</v>
      </c>
      <c r="P1320">
        <v>75</v>
      </c>
      <c r="Q1320">
        <v>0</v>
      </c>
      <c r="R1320">
        <v>10</v>
      </c>
      <c r="S1320">
        <v>5</v>
      </c>
      <c r="T1320">
        <v>0</v>
      </c>
      <c r="U1320">
        <v>0</v>
      </c>
      <c r="V1320">
        <v>0</v>
      </c>
      <c r="W1320">
        <v>0</v>
      </c>
      <c r="X1320">
        <v>0</v>
      </c>
    </row>
    <row r="1321" spans="2:24" x14ac:dyDescent="0.3">
      <c r="B1321" s="3" t="s">
        <v>105</v>
      </c>
      <c r="C1321" t="s">
        <v>106</v>
      </c>
      <c r="D1321">
        <v>60</v>
      </c>
      <c r="E1321" t="s">
        <v>641</v>
      </c>
      <c r="F1321" s="3" t="s">
        <v>5804</v>
      </c>
      <c r="G1321" t="s">
        <v>5805</v>
      </c>
      <c r="H1321">
        <v>500</v>
      </c>
      <c r="I1321" t="s">
        <v>210</v>
      </c>
      <c r="J1321" t="s">
        <v>616</v>
      </c>
      <c r="K1321">
        <v>45</v>
      </c>
      <c r="L1321" t="s">
        <v>685</v>
      </c>
      <c r="M1321" s="3" t="s">
        <v>4968</v>
      </c>
      <c r="N1321" t="s">
        <v>5800</v>
      </c>
      <c r="O1321" t="s">
        <v>5801</v>
      </c>
      <c r="P1321">
        <v>82</v>
      </c>
      <c r="Q1321">
        <v>0</v>
      </c>
      <c r="R1321">
        <v>0</v>
      </c>
      <c r="S1321">
        <v>5</v>
      </c>
      <c r="T1321">
        <v>0</v>
      </c>
      <c r="U1321">
        <v>0</v>
      </c>
      <c r="V1321">
        <v>0</v>
      </c>
      <c r="W1321">
        <v>0</v>
      </c>
      <c r="X1321">
        <v>0</v>
      </c>
    </row>
    <row r="1322" spans="2:24" x14ac:dyDescent="0.3">
      <c r="B1322" s="3" t="s">
        <v>5806</v>
      </c>
      <c r="C1322" t="s">
        <v>5807</v>
      </c>
      <c r="D1322">
        <v>60</v>
      </c>
      <c r="E1322" t="s">
        <v>641</v>
      </c>
      <c r="F1322" s="3" t="s">
        <v>5808</v>
      </c>
      <c r="G1322" t="s">
        <v>5809</v>
      </c>
      <c r="H1322">
        <v>500</v>
      </c>
      <c r="I1322" t="s">
        <v>210</v>
      </c>
      <c r="J1322" t="s">
        <v>616</v>
      </c>
      <c r="K1322">
        <v>45</v>
      </c>
      <c r="L1322" t="s">
        <v>685</v>
      </c>
      <c r="M1322" s="3" t="s">
        <v>4968</v>
      </c>
      <c r="N1322" t="s">
        <v>5800</v>
      </c>
      <c r="O1322" t="s">
        <v>5801</v>
      </c>
      <c r="P1322">
        <v>54</v>
      </c>
      <c r="Q1322">
        <v>0</v>
      </c>
      <c r="R1322">
        <v>0</v>
      </c>
      <c r="S1322">
        <v>0</v>
      </c>
      <c r="T1322">
        <v>0</v>
      </c>
      <c r="U1322">
        <v>0</v>
      </c>
      <c r="V1322">
        <v>0</v>
      </c>
      <c r="W1322">
        <v>0</v>
      </c>
      <c r="X1322">
        <v>0</v>
      </c>
    </row>
    <row r="1323" spans="2:24" x14ac:dyDescent="0.3">
      <c r="B1323" s="3" t="s">
        <v>264</v>
      </c>
      <c r="C1323" t="s">
        <v>265</v>
      </c>
      <c r="D1323">
        <v>17</v>
      </c>
      <c r="E1323" t="s">
        <v>712</v>
      </c>
      <c r="F1323" s="3" t="s">
        <v>5810</v>
      </c>
      <c r="G1323" t="s">
        <v>5811</v>
      </c>
      <c r="H1323">
        <v>202</v>
      </c>
      <c r="I1323" t="s">
        <v>650</v>
      </c>
      <c r="J1323" t="s">
        <v>616</v>
      </c>
      <c r="K1323">
        <v>52</v>
      </c>
      <c r="L1323" t="s">
        <v>2686</v>
      </c>
      <c r="M1323" s="3" t="s">
        <v>4968</v>
      </c>
      <c r="N1323" t="s">
        <v>5800</v>
      </c>
      <c r="O1323" t="s">
        <v>5801</v>
      </c>
      <c r="P1323">
        <v>0</v>
      </c>
      <c r="Q1323">
        <v>0</v>
      </c>
      <c r="R1323">
        <v>0</v>
      </c>
      <c r="S1323">
        <v>3</v>
      </c>
      <c r="T1323">
        <v>0</v>
      </c>
      <c r="U1323">
        <v>0</v>
      </c>
      <c r="V1323">
        <v>0</v>
      </c>
      <c r="W1323">
        <v>0</v>
      </c>
      <c r="X1323">
        <v>0</v>
      </c>
    </row>
    <row r="1324" spans="2:24" x14ac:dyDescent="0.3">
      <c r="B1324" s="3" t="s">
        <v>264</v>
      </c>
      <c r="C1324" t="s">
        <v>265</v>
      </c>
      <c r="D1324">
        <v>17</v>
      </c>
      <c r="E1324" t="s">
        <v>712</v>
      </c>
      <c r="F1324" s="3" t="s">
        <v>5812</v>
      </c>
      <c r="G1324" t="s">
        <v>5813</v>
      </c>
      <c r="H1324">
        <v>202</v>
      </c>
      <c r="I1324" t="s">
        <v>650</v>
      </c>
      <c r="J1324" t="s">
        <v>616</v>
      </c>
      <c r="K1324">
        <v>52</v>
      </c>
      <c r="L1324" t="s">
        <v>2686</v>
      </c>
      <c r="M1324" s="3" t="s">
        <v>4968</v>
      </c>
      <c r="N1324" t="s">
        <v>5800</v>
      </c>
      <c r="O1324" t="s">
        <v>5801</v>
      </c>
      <c r="P1324">
        <v>0</v>
      </c>
      <c r="Q1324">
        <v>0</v>
      </c>
      <c r="R1324">
        <v>0</v>
      </c>
      <c r="S1324">
        <v>0</v>
      </c>
      <c r="T1324">
        <v>0</v>
      </c>
      <c r="U1324">
        <v>0</v>
      </c>
      <c r="V1324">
        <v>0</v>
      </c>
      <c r="W1324">
        <v>0</v>
      </c>
      <c r="X1324">
        <v>0</v>
      </c>
    </row>
    <row r="1325" spans="2:24" x14ac:dyDescent="0.3">
      <c r="B1325" s="3" t="s">
        <v>5796</v>
      </c>
      <c r="C1325" t="s">
        <v>5797</v>
      </c>
      <c r="D1325">
        <v>60</v>
      </c>
      <c r="E1325" t="s">
        <v>641</v>
      </c>
      <c r="F1325" s="3" t="s">
        <v>5814</v>
      </c>
      <c r="G1325" t="s">
        <v>5815</v>
      </c>
      <c r="H1325">
        <v>207</v>
      </c>
      <c r="I1325" t="s">
        <v>706</v>
      </c>
      <c r="J1325" t="s">
        <v>616</v>
      </c>
      <c r="K1325">
        <v>9</v>
      </c>
      <c r="L1325" t="s">
        <v>707</v>
      </c>
      <c r="M1325" s="3" t="s">
        <v>4968</v>
      </c>
      <c r="N1325" t="s">
        <v>5816</v>
      </c>
      <c r="O1325" t="s">
        <v>5817</v>
      </c>
      <c r="P1325">
        <v>0</v>
      </c>
      <c r="Q1325">
        <v>12</v>
      </c>
      <c r="R1325">
        <v>0</v>
      </c>
      <c r="S1325">
        <v>0</v>
      </c>
      <c r="T1325">
        <v>0</v>
      </c>
      <c r="U1325">
        <v>0</v>
      </c>
      <c r="V1325">
        <v>0</v>
      </c>
      <c r="W1325">
        <v>0</v>
      </c>
      <c r="X1325">
        <v>0</v>
      </c>
    </row>
    <row r="1326" spans="2:24" x14ac:dyDescent="0.3">
      <c r="B1326" s="3" t="s">
        <v>5796</v>
      </c>
      <c r="C1326" t="s">
        <v>5797</v>
      </c>
      <c r="D1326">
        <v>60</v>
      </c>
      <c r="E1326" t="s">
        <v>641</v>
      </c>
      <c r="F1326" s="3" t="s">
        <v>5818</v>
      </c>
      <c r="G1326" t="s">
        <v>5819</v>
      </c>
      <c r="H1326">
        <v>354</v>
      </c>
      <c r="I1326" t="s">
        <v>615</v>
      </c>
      <c r="J1326" t="s">
        <v>616</v>
      </c>
      <c r="K1326">
        <v>54</v>
      </c>
      <c r="L1326" t="s">
        <v>617</v>
      </c>
      <c r="M1326" s="3" t="s">
        <v>4968</v>
      </c>
      <c r="N1326" t="s">
        <v>5816</v>
      </c>
      <c r="O1326" t="s">
        <v>5817</v>
      </c>
      <c r="P1326">
        <v>0</v>
      </c>
      <c r="Q1326">
        <v>0</v>
      </c>
      <c r="R1326">
        <v>0</v>
      </c>
      <c r="S1326">
        <v>0</v>
      </c>
      <c r="T1326">
        <v>0</v>
      </c>
      <c r="U1326">
        <v>0</v>
      </c>
      <c r="V1326">
        <v>68</v>
      </c>
      <c r="W1326">
        <v>30</v>
      </c>
      <c r="X1326">
        <v>0</v>
      </c>
    </row>
    <row r="1327" spans="2:24" x14ac:dyDescent="0.3">
      <c r="B1327" s="3" t="s">
        <v>105</v>
      </c>
      <c r="C1327" t="s">
        <v>106</v>
      </c>
      <c r="D1327">
        <v>60</v>
      </c>
      <c r="E1327" t="s">
        <v>641</v>
      </c>
      <c r="F1327" s="3" t="s">
        <v>5820</v>
      </c>
      <c r="G1327" t="s">
        <v>5821</v>
      </c>
      <c r="H1327">
        <v>500</v>
      </c>
      <c r="I1327" t="s">
        <v>210</v>
      </c>
      <c r="J1327" t="s">
        <v>616</v>
      </c>
      <c r="K1327">
        <v>45</v>
      </c>
      <c r="L1327" t="s">
        <v>685</v>
      </c>
      <c r="M1327" s="3" t="s">
        <v>4968</v>
      </c>
      <c r="N1327" t="s">
        <v>5816</v>
      </c>
      <c r="O1327" t="s">
        <v>5817</v>
      </c>
      <c r="P1327">
        <v>70</v>
      </c>
      <c r="Q1327">
        <v>0</v>
      </c>
      <c r="R1327">
        <v>0</v>
      </c>
      <c r="S1327">
        <v>0</v>
      </c>
      <c r="T1327">
        <v>0</v>
      </c>
      <c r="U1327">
        <v>0</v>
      </c>
      <c r="V1327">
        <v>0</v>
      </c>
      <c r="W1327">
        <v>0</v>
      </c>
      <c r="X1327">
        <v>0</v>
      </c>
    </row>
    <row r="1328" spans="2:24" x14ac:dyDescent="0.3">
      <c r="B1328" s="3" t="s">
        <v>264</v>
      </c>
      <c r="C1328" t="s">
        <v>265</v>
      </c>
      <c r="D1328">
        <v>17</v>
      </c>
      <c r="E1328" t="s">
        <v>712</v>
      </c>
      <c r="F1328" s="3" t="s">
        <v>5822</v>
      </c>
      <c r="G1328" t="s">
        <v>5823</v>
      </c>
      <c r="H1328">
        <v>202</v>
      </c>
      <c r="I1328" t="s">
        <v>650</v>
      </c>
      <c r="J1328" t="s">
        <v>616</v>
      </c>
      <c r="K1328">
        <v>52</v>
      </c>
      <c r="L1328" t="s">
        <v>2686</v>
      </c>
      <c r="M1328" s="3" t="s">
        <v>4968</v>
      </c>
      <c r="N1328" t="s">
        <v>5816</v>
      </c>
      <c r="O1328" t="s">
        <v>5817</v>
      </c>
      <c r="P1328">
        <v>0</v>
      </c>
      <c r="Q1328">
        <v>0</v>
      </c>
      <c r="R1328">
        <v>0</v>
      </c>
      <c r="S1328">
        <v>0</v>
      </c>
      <c r="T1328">
        <v>0</v>
      </c>
      <c r="U1328">
        <v>0</v>
      </c>
      <c r="V1328">
        <v>0</v>
      </c>
      <c r="W1328">
        <v>0</v>
      </c>
      <c r="X1328">
        <v>0</v>
      </c>
    </row>
    <row r="1329" spans="1:24" x14ac:dyDescent="0.3">
      <c r="A1329" s="163"/>
      <c r="B1329" s="3" t="s">
        <v>5824</v>
      </c>
      <c r="C1329" t="s">
        <v>5825</v>
      </c>
      <c r="D1329">
        <v>95</v>
      </c>
      <c r="E1329" t="s">
        <v>626</v>
      </c>
      <c r="F1329" s="3" t="s">
        <v>5826</v>
      </c>
      <c r="G1329" t="s">
        <v>5827</v>
      </c>
      <c r="H1329">
        <v>500</v>
      </c>
      <c r="I1329" t="s">
        <v>210</v>
      </c>
      <c r="J1329" t="s">
        <v>616</v>
      </c>
      <c r="K1329">
        <v>47</v>
      </c>
      <c r="L1329" t="s">
        <v>630</v>
      </c>
      <c r="M1329" s="3" t="s">
        <v>4968</v>
      </c>
      <c r="N1329" t="s">
        <v>5828</v>
      </c>
      <c r="O1329" t="s">
        <v>463</v>
      </c>
      <c r="P1329">
        <v>99</v>
      </c>
      <c r="Q1329">
        <v>0</v>
      </c>
      <c r="R1329">
        <v>0</v>
      </c>
      <c r="S1329">
        <v>0</v>
      </c>
      <c r="T1329">
        <v>0</v>
      </c>
      <c r="U1329">
        <v>0</v>
      </c>
      <c r="V1329">
        <v>0</v>
      </c>
      <c r="W1329">
        <v>0</v>
      </c>
      <c r="X1329">
        <v>0</v>
      </c>
    </row>
    <row r="1330" spans="1:24" x14ac:dyDescent="0.3">
      <c r="A1330" s="163"/>
      <c r="B1330" s="3" t="s">
        <v>5829</v>
      </c>
      <c r="C1330" t="s">
        <v>5830</v>
      </c>
      <c r="D1330">
        <v>95</v>
      </c>
      <c r="E1330" t="s">
        <v>626</v>
      </c>
      <c r="F1330" s="3" t="s">
        <v>5831</v>
      </c>
      <c r="G1330" t="s">
        <v>5832</v>
      </c>
      <c r="H1330">
        <v>500</v>
      </c>
      <c r="I1330" t="s">
        <v>210</v>
      </c>
      <c r="J1330" t="s">
        <v>629</v>
      </c>
      <c r="K1330">
        <v>40</v>
      </c>
      <c r="L1330" t="s">
        <v>623</v>
      </c>
      <c r="M1330" s="3" t="s">
        <v>4968</v>
      </c>
      <c r="N1330" t="s">
        <v>5828</v>
      </c>
      <c r="O1330" t="s">
        <v>463</v>
      </c>
      <c r="P1330">
        <v>40</v>
      </c>
      <c r="Q1330">
        <v>0</v>
      </c>
      <c r="R1330">
        <v>0</v>
      </c>
      <c r="S1330">
        <v>0</v>
      </c>
      <c r="T1330">
        <v>0</v>
      </c>
      <c r="U1330">
        <v>0</v>
      </c>
      <c r="V1330">
        <v>0</v>
      </c>
      <c r="W1330">
        <v>0</v>
      </c>
      <c r="X1330">
        <v>0</v>
      </c>
    </row>
    <row r="1331" spans="1:24" x14ac:dyDescent="0.3">
      <c r="A1331" s="163"/>
      <c r="B1331" s="3" t="s">
        <v>5833</v>
      </c>
      <c r="C1331" t="s">
        <v>3261</v>
      </c>
      <c r="D1331">
        <v>64</v>
      </c>
      <c r="E1331" t="s">
        <v>3163</v>
      </c>
      <c r="F1331" s="3" t="s">
        <v>5834</v>
      </c>
      <c r="G1331" t="s">
        <v>3261</v>
      </c>
      <c r="H1331">
        <v>202</v>
      </c>
      <c r="I1331" t="s">
        <v>650</v>
      </c>
      <c r="J1331" t="s">
        <v>629</v>
      </c>
      <c r="K1331">
        <v>8</v>
      </c>
      <c r="L1331" t="s">
        <v>786</v>
      </c>
      <c r="M1331" s="3" t="s">
        <v>4968</v>
      </c>
      <c r="N1331" t="s">
        <v>5828</v>
      </c>
      <c r="O1331" t="s">
        <v>463</v>
      </c>
      <c r="P1331">
        <v>0</v>
      </c>
      <c r="Q1331">
        <v>0</v>
      </c>
      <c r="R1331">
        <v>0</v>
      </c>
      <c r="S1331">
        <v>0</v>
      </c>
      <c r="T1331">
        <v>0</v>
      </c>
      <c r="U1331">
        <v>0</v>
      </c>
      <c r="V1331">
        <v>0</v>
      </c>
      <c r="W1331">
        <v>0</v>
      </c>
      <c r="X1331">
        <v>0</v>
      </c>
    </row>
    <row r="1332" spans="1:24" x14ac:dyDescent="0.3">
      <c r="B1332" s="3" t="s">
        <v>5835</v>
      </c>
      <c r="C1332" t="s">
        <v>5836</v>
      </c>
      <c r="D1332">
        <v>60</v>
      </c>
      <c r="E1332" t="s">
        <v>641</v>
      </c>
      <c r="F1332" s="3" t="s">
        <v>5837</v>
      </c>
      <c r="G1332" t="s">
        <v>5838</v>
      </c>
      <c r="H1332">
        <v>500</v>
      </c>
      <c r="I1332" t="s">
        <v>210</v>
      </c>
      <c r="J1332" t="s">
        <v>629</v>
      </c>
      <c r="K1332">
        <v>47</v>
      </c>
      <c r="L1332" t="s">
        <v>630</v>
      </c>
      <c r="M1332" s="3" t="s">
        <v>4968</v>
      </c>
      <c r="N1332" t="s">
        <v>5828</v>
      </c>
      <c r="O1332" t="s">
        <v>463</v>
      </c>
      <c r="P1332">
        <v>75</v>
      </c>
      <c r="Q1332">
        <v>0</v>
      </c>
      <c r="R1332">
        <v>0</v>
      </c>
      <c r="S1332">
        <v>0</v>
      </c>
      <c r="T1332">
        <v>0</v>
      </c>
      <c r="U1332">
        <v>0</v>
      </c>
      <c r="V1332">
        <v>0</v>
      </c>
      <c r="W1332">
        <v>0</v>
      </c>
      <c r="X1332">
        <v>0</v>
      </c>
    </row>
    <row r="1333" spans="1:24" x14ac:dyDescent="0.3">
      <c r="B1333" s="3" t="s">
        <v>5839</v>
      </c>
      <c r="C1333" t="s">
        <v>5840</v>
      </c>
      <c r="D1333">
        <v>75</v>
      </c>
      <c r="E1333" t="s">
        <v>2587</v>
      </c>
      <c r="F1333" s="3" t="s">
        <v>5841</v>
      </c>
      <c r="G1333" t="s">
        <v>5842</v>
      </c>
      <c r="H1333">
        <v>500</v>
      </c>
      <c r="I1333" t="s">
        <v>210</v>
      </c>
      <c r="J1333" t="s">
        <v>616</v>
      </c>
      <c r="K1333">
        <v>45</v>
      </c>
      <c r="L1333" t="s">
        <v>685</v>
      </c>
      <c r="M1333" s="3" t="s">
        <v>4968</v>
      </c>
      <c r="N1333" t="s">
        <v>5828</v>
      </c>
      <c r="O1333" t="s">
        <v>463</v>
      </c>
      <c r="P1333">
        <v>91</v>
      </c>
      <c r="Q1333">
        <v>0</v>
      </c>
      <c r="R1333">
        <v>0</v>
      </c>
      <c r="S1333">
        <v>2</v>
      </c>
      <c r="T1333">
        <v>0</v>
      </c>
      <c r="U1333">
        <v>0</v>
      </c>
      <c r="V1333">
        <v>0</v>
      </c>
      <c r="W1333">
        <v>0</v>
      </c>
      <c r="X1333">
        <v>0</v>
      </c>
    </row>
    <row r="1334" spans="1:24" x14ac:dyDescent="0.3">
      <c r="B1334" s="3" t="s">
        <v>3892</v>
      </c>
      <c r="C1334" t="s">
        <v>3893</v>
      </c>
      <c r="D1334">
        <v>95</v>
      </c>
      <c r="E1334" t="s">
        <v>626</v>
      </c>
      <c r="F1334" s="3" t="s">
        <v>5843</v>
      </c>
      <c r="G1334" t="s">
        <v>5844</v>
      </c>
      <c r="H1334">
        <v>202</v>
      </c>
      <c r="I1334" t="s">
        <v>650</v>
      </c>
      <c r="J1334" t="s">
        <v>616</v>
      </c>
      <c r="K1334">
        <v>8</v>
      </c>
      <c r="L1334" t="s">
        <v>786</v>
      </c>
      <c r="M1334" s="3" t="s">
        <v>4968</v>
      </c>
      <c r="N1334" t="s">
        <v>5828</v>
      </c>
      <c r="O1334" t="s">
        <v>463</v>
      </c>
      <c r="P1334">
        <v>0</v>
      </c>
      <c r="Q1334">
        <v>0</v>
      </c>
      <c r="R1334">
        <v>0</v>
      </c>
      <c r="S1334">
        <v>0</v>
      </c>
      <c r="T1334">
        <v>0</v>
      </c>
      <c r="U1334">
        <v>0</v>
      </c>
      <c r="V1334">
        <v>0</v>
      </c>
      <c r="W1334">
        <v>0</v>
      </c>
      <c r="X1334">
        <v>0</v>
      </c>
    </row>
    <row r="1335" spans="1:24" x14ac:dyDescent="0.3">
      <c r="B1335" s="3" t="s">
        <v>234</v>
      </c>
      <c r="C1335" t="s">
        <v>235</v>
      </c>
      <c r="D1335">
        <v>60</v>
      </c>
      <c r="E1335" t="s">
        <v>641</v>
      </c>
      <c r="F1335" s="3" t="s">
        <v>232</v>
      </c>
      <c r="G1335" t="s">
        <v>233</v>
      </c>
      <c r="H1335">
        <v>500</v>
      </c>
      <c r="I1335" t="s">
        <v>210</v>
      </c>
      <c r="J1335" t="s">
        <v>616</v>
      </c>
      <c r="K1335">
        <v>45</v>
      </c>
      <c r="L1335" t="s">
        <v>685</v>
      </c>
      <c r="M1335" s="3" t="s">
        <v>4968</v>
      </c>
      <c r="N1335" t="s">
        <v>5828</v>
      </c>
      <c r="O1335" t="s">
        <v>463</v>
      </c>
      <c r="P1335">
        <v>72</v>
      </c>
      <c r="Q1335">
        <v>0</v>
      </c>
      <c r="R1335">
        <v>0</v>
      </c>
      <c r="S1335">
        <v>0</v>
      </c>
      <c r="T1335">
        <v>0</v>
      </c>
      <c r="U1335">
        <v>0</v>
      </c>
      <c r="V1335">
        <v>0</v>
      </c>
      <c r="W1335">
        <v>0</v>
      </c>
      <c r="X1335">
        <v>0</v>
      </c>
    </row>
    <row r="1336" spans="1:24" x14ac:dyDescent="0.3">
      <c r="B1336" s="3" t="s">
        <v>5275</v>
      </c>
      <c r="C1336" t="s">
        <v>5276</v>
      </c>
      <c r="D1336">
        <v>63</v>
      </c>
      <c r="E1336" t="s">
        <v>1305</v>
      </c>
      <c r="F1336" s="3" t="s">
        <v>5845</v>
      </c>
      <c r="G1336" t="s">
        <v>5846</v>
      </c>
      <c r="H1336">
        <v>354</v>
      </c>
      <c r="I1336" t="s">
        <v>615</v>
      </c>
      <c r="J1336" t="s">
        <v>616</v>
      </c>
      <c r="K1336">
        <v>54</v>
      </c>
      <c r="L1336" t="s">
        <v>617</v>
      </c>
      <c r="M1336" s="3" t="s">
        <v>4968</v>
      </c>
      <c r="N1336" t="s">
        <v>5828</v>
      </c>
      <c r="O1336" t="s">
        <v>463</v>
      </c>
      <c r="P1336">
        <v>0</v>
      </c>
      <c r="Q1336">
        <v>0</v>
      </c>
      <c r="R1336">
        <v>0</v>
      </c>
      <c r="S1336">
        <v>0</v>
      </c>
      <c r="T1336">
        <v>0</v>
      </c>
      <c r="U1336">
        <v>0</v>
      </c>
      <c r="V1336">
        <v>84</v>
      </c>
      <c r="W1336">
        <v>0</v>
      </c>
      <c r="X1336">
        <v>0</v>
      </c>
    </row>
    <row r="1337" spans="1:24" x14ac:dyDescent="0.3">
      <c r="B1337" s="3" t="s">
        <v>264</v>
      </c>
      <c r="C1337" t="s">
        <v>265</v>
      </c>
      <c r="D1337">
        <v>17</v>
      </c>
      <c r="E1337" t="s">
        <v>712</v>
      </c>
      <c r="F1337" s="3" t="s">
        <v>5847</v>
      </c>
      <c r="G1337" t="s">
        <v>5848</v>
      </c>
      <c r="H1337">
        <v>202</v>
      </c>
      <c r="I1337" t="s">
        <v>650</v>
      </c>
      <c r="J1337" t="s">
        <v>616</v>
      </c>
      <c r="K1337">
        <v>52</v>
      </c>
      <c r="L1337" t="s">
        <v>2686</v>
      </c>
      <c r="M1337" s="3" t="s">
        <v>4968</v>
      </c>
      <c r="N1337" t="s">
        <v>5828</v>
      </c>
      <c r="O1337" t="s">
        <v>463</v>
      </c>
      <c r="P1337">
        <v>0</v>
      </c>
      <c r="Q1337">
        <v>0</v>
      </c>
      <c r="R1337">
        <v>0</v>
      </c>
      <c r="S1337">
        <v>0</v>
      </c>
      <c r="T1337">
        <v>0</v>
      </c>
      <c r="U1337">
        <v>0</v>
      </c>
      <c r="V1337">
        <v>0</v>
      </c>
      <c r="W1337">
        <v>0</v>
      </c>
      <c r="X1337">
        <v>0</v>
      </c>
    </row>
    <row r="1338" spans="1:24" x14ac:dyDescent="0.3">
      <c r="B1338" s="3" t="s">
        <v>264</v>
      </c>
      <c r="C1338" t="s">
        <v>265</v>
      </c>
      <c r="D1338">
        <v>17</v>
      </c>
      <c r="E1338" t="s">
        <v>712</v>
      </c>
      <c r="F1338" s="3" t="s">
        <v>5849</v>
      </c>
      <c r="G1338" t="s">
        <v>5850</v>
      </c>
      <c r="H1338">
        <v>500</v>
      </c>
      <c r="I1338" t="s">
        <v>210</v>
      </c>
      <c r="J1338" t="s">
        <v>616</v>
      </c>
      <c r="K1338">
        <v>45</v>
      </c>
      <c r="L1338" t="s">
        <v>685</v>
      </c>
      <c r="M1338" s="3" t="s">
        <v>4968</v>
      </c>
      <c r="N1338" t="s">
        <v>5828</v>
      </c>
      <c r="O1338" t="s">
        <v>463</v>
      </c>
      <c r="P1338">
        <v>72</v>
      </c>
      <c r="Q1338">
        <v>0</v>
      </c>
      <c r="R1338">
        <v>0</v>
      </c>
      <c r="S1338">
        <v>0</v>
      </c>
      <c r="T1338">
        <v>0</v>
      </c>
      <c r="U1338">
        <v>0</v>
      </c>
      <c r="V1338">
        <v>0</v>
      </c>
      <c r="W1338">
        <v>0</v>
      </c>
      <c r="X1338">
        <v>0</v>
      </c>
    </row>
    <row r="1339" spans="1:24" x14ac:dyDescent="0.3">
      <c r="B1339" s="3" t="s">
        <v>238</v>
      </c>
      <c r="C1339" t="s">
        <v>239</v>
      </c>
      <c r="D1339">
        <v>60</v>
      </c>
      <c r="E1339" t="s">
        <v>641</v>
      </c>
      <c r="F1339" s="3" t="s">
        <v>5851</v>
      </c>
      <c r="G1339" t="s">
        <v>5852</v>
      </c>
      <c r="H1339">
        <v>500</v>
      </c>
      <c r="I1339" t="s">
        <v>210</v>
      </c>
      <c r="J1339" t="s">
        <v>616</v>
      </c>
      <c r="K1339">
        <v>45</v>
      </c>
      <c r="L1339" t="s">
        <v>685</v>
      </c>
      <c r="M1339" s="3" t="s">
        <v>4968</v>
      </c>
      <c r="N1339" t="s">
        <v>5828</v>
      </c>
      <c r="O1339" t="s">
        <v>463</v>
      </c>
      <c r="P1339">
        <v>95</v>
      </c>
      <c r="Q1339">
        <v>0</v>
      </c>
      <c r="R1339">
        <v>0</v>
      </c>
      <c r="S1339">
        <v>2</v>
      </c>
      <c r="T1339">
        <v>0</v>
      </c>
      <c r="U1339">
        <v>12</v>
      </c>
      <c r="V1339">
        <v>0</v>
      </c>
      <c r="W1339">
        <v>0</v>
      </c>
      <c r="X1339">
        <v>0</v>
      </c>
    </row>
    <row r="1340" spans="1:24" x14ac:dyDescent="0.3">
      <c r="B1340" s="3" t="s">
        <v>238</v>
      </c>
      <c r="C1340" t="s">
        <v>239</v>
      </c>
      <c r="D1340">
        <v>60</v>
      </c>
      <c r="E1340" t="s">
        <v>641</v>
      </c>
      <c r="F1340" s="3" t="s">
        <v>236</v>
      </c>
      <c r="G1340" t="s">
        <v>237</v>
      </c>
      <c r="H1340">
        <v>500</v>
      </c>
      <c r="I1340" t="s">
        <v>210</v>
      </c>
      <c r="J1340" t="s">
        <v>629</v>
      </c>
      <c r="K1340">
        <v>41</v>
      </c>
      <c r="L1340" t="s">
        <v>660</v>
      </c>
      <c r="M1340" s="3" t="s">
        <v>4968</v>
      </c>
      <c r="N1340" t="s">
        <v>5828</v>
      </c>
      <c r="O1340" t="s">
        <v>463</v>
      </c>
      <c r="P1340">
        <v>92</v>
      </c>
      <c r="Q1340">
        <v>0</v>
      </c>
      <c r="R1340">
        <v>12</v>
      </c>
      <c r="S1340">
        <v>0</v>
      </c>
      <c r="T1340">
        <v>0</v>
      </c>
      <c r="U1340">
        <v>0</v>
      </c>
      <c r="V1340">
        <v>0</v>
      </c>
      <c r="W1340">
        <v>0</v>
      </c>
      <c r="X1340">
        <v>0</v>
      </c>
    </row>
    <row r="1341" spans="1:24" x14ac:dyDescent="0.3">
      <c r="B1341" s="3" t="s">
        <v>5853</v>
      </c>
      <c r="C1341" t="s">
        <v>5854</v>
      </c>
      <c r="D1341">
        <v>60</v>
      </c>
      <c r="E1341" t="s">
        <v>641</v>
      </c>
      <c r="F1341" s="3" t="s">
        <v>5855</v>
      </c>
      <c r="G1341" t="s">
        <v>5856</v>
      </c>
      <c r="H1341">
        <v>502</v>
      </c>
      <c r="I1341" t="s">
        <v>1021</v>
      </c>
      <c r="J1341" t="s">
        <v>616</v>
      </c>
      <c r="K1341">
        <v>8</v>
      </c>
      <c r="L1341" t="s">
        <v>786</v>
      </c>
      <c r="M1341" s="3" t="s">
        <v>4968</v>
      </c>
      <c r="N1341" t="s">
        <v>5857</v>
      </c>
      <c r="O1341" t="s">
        <v>460</v>
      </c>
      <c r="P1341">
        <v>32</v>
      </c>
      <c r="Q1341">
        <v>0</v>
      </c>
      <c r="R1341">
        <v>0</v>
      </c>
      <c r="S1341">
        <v>0</v>
      </c>
      <c r="T1341">
        <v>0</v>
      </c>
      <c r="U1341">
        <v>0</v>
      </c>
      <c r="V1341">
        <v>0</v>
      </c>
      <c r="W1341">
        <v>0</v>
      </c>
      <c r="X1341">
        <v>0</v>
      </c>
    </row>
    <row r="1342" spans="1:24" x14ac:dyDescent="0.3">
      <c r="B1342" s="3" t="s">
        <v>5858</v>
      </c>
      <c r="C1342" t="s">
        <v>5859</v>
      </c>
      <c r="D1342">
        <v>60</v>
      </c>
      <c r="E1342" t="s">
        <v>641</v>
      </c>
      <c r="F1342" s="3" t="s">
        <v>5860</v>
      </c>
      <c r="G1342" t="s">
        <v>5861</v>
      </c>
      <c r="H1342">
        <v>354</v>
      </c>
      <c r="I1342" t="s">
        <v>615</v>
      </c>
      <c r="J1342" t="s">
        <v>616</v>
      </c>
      <c r="K1342">
        <v>54</v>
      </c>
      <c r="L1342" t="s">
        <v>617</v>
      </c>
      <c r="M1342" s="3" t="s">
        <v>4968</v>
      </c>
      <c r="N1342" t="s">
        <v>5857</v>
      </c>
      <c r="O1342" t="s">
        <v>460</v>
      </c>
      <c r="P1342">
        <v>0</v>
      </c>
      <c r="Q1342">
        <v>0</v>
      </c>
      <c r="R1342">
        <v>0</v>
      </c>
      <c r="S1342">
        <v>0</v>
      </c>
      <c r="T1342">
        <v>0</v>
      </c>
      <c r="U1342">
        <v>0</v>
      </c>
      <c r="V1342">
        <v>42</v>
      </c>
      <c r="W1342">
        <v>0</v>
      </c>
      <c r="X1342">
        <v>0</v>
      </c>
    </row>
    <row r="1343" spans="1:24" x14ac:dyDescent="0.3">
      <c r="B1343" s="3" t="s">
        <v>222</v>
      </c>
      <c r="C1343" t="s">
        <v>223</v>
      </c>
      <c r="D1343">
        <v>60</v>
      </c>
      <c r="E1343" t="s">
        <v>641</v>
      </c>
      <c r="F1343" s="3" t="s">
        <v>220</v>
      </c>
      <c r="G1343" t="s">
        <v>221</v>
      </c>
      <c r="H1343">
        <v>500</v>
      </c>
      <c r="I1343" t="s">
        <v>210</v>
      </c>
      <c r="J1343" t="s">
        <v>616</v>
      </c>
      <c r="K1343">
        <v>47</v>
      </c>
      <c r="L1343" t="s">
        <v>630</v>
      </c>
      <c r="M1343" s="3" t="s">
        <v>4968</v>
      </c>
      <c r="N1343" t="s">
        <v>5857</v>
      </c>
      <c r="O1343" t="s">
        <v>460</v>
      </c>
      <c r="P1343">
        <v>75</v>
      </c>
      <c r="Q1343">
        <v>0</v>
      </c>
      <c r="R1343">
        <v>0</v>
      </c>
      <c r="S1343">
        <v>0</v>
      </c>
      <c r="T1343">
        <v>0</v>
      </c>
      <c r="U1343">
        <v>0</v>
      </c>
      <c r="V1343">
        <v>0</v>
      </c>
      <c r="W1343">
        <v>0</v>
      </c>
      <c r="X1343">
        <v>0</v>
      </c>
    </row>
    <row r="1344" spans="1:24" x14ac:dyDescent="0.3">
      <c r="B1344" s="3" t="s">
        <v>264</v>
      </c>
      <c r="C1344" t="s">
        <v>265</v>
      </c>
      <c r="D1344">
        <v>17</v>
      </c>
      <c r="E1344" t="s">
        <v>712</v>
      </c>
      <c r="F1344" s="3" t="s">
        <v>262</v>
      </c>
      <c r="G1344" t="s">
        <v>263</v>
      </c>
      <c r="H1344">
        <v>500</v>
      </c>
      <c r="I1344" t="s">
        <v>210</v>
      </c>
      <c r="J1344" t="s">
        <v>616</v>
      </c>
      <c r="K1344">
        <v>45</v>
      </c>
      <c r="L1344" t="s">
        <v>685</v>
      </c>
      <c r="M1344" s="3" t="s">
        <v>4968</v>
      </c>
      <c r="N1344" t="s">
        <v>5857</v>
      </c>
      <c r="O1344" t="s">
        <v>460</v>
      </c>
      <c r="P1344">
        <v>90</v>
      </c>
      <c r="Q1344">
        <v>0</v>
      </c>
      <c r="R1344">
        <v>12</v>
      </c>
      <c r="S1344">
        <v>0</v>
      </c>
      <c r="T1344">
        <v>0</v>
      </c>
      <c r="U1344">
        <v>0</v>
      </c>
      <c r="V1344">
        <v>0</v>
      </c>
      <c r="W1344">
        <v>0</v>
      </c>
      <c r="X1344">
        <v>0</v>
      </c>
    </row>
    <row r="1345" spans="2:24" x14ac:dyDescent="0.3">
      <c r="B1345" s="3" t="s">
        <v>264</v>
      </c>
      <c r="C1345" t="s">
        <v>265</v>
      </c>
      <c r="D1345">
        <v>17</v>
      </c>
      <c r="E1345" t="s">
        <v>712</v>
      </c>
      <c r="F1345" s="3" t="s">
        <v>5862</v>
      </c>
      <c r="G1345" t="s">
        <v>5863</v>
      </c>
      <c r="H1345">
        <v>202</v>
      </c>
      <c r="I1345" t="s">
        <v>650</v>
      </c>
      <c r="J1345" t="s">
        <v>616</v>
      </c>
      <c r="K1345">
        <v>52</v>
      </c>
      <c r="L1345" t="s">
        <v>2686</v>
      </c>
      <c r="M1345" s="3" t="s">
        <v>4968</v>
      </c>
      <c r="N1345" t="s">
        <v>5857</v>
      </c>
      <c r="O1345" t="s">
        <v>460</v>
      </c>
      <c r="P1345">
        <v>0</v>
      </c>
      <c r="Q1345">
        <v>0</v>
      </c>
      <c r="R1345">
        <v>0</v>
      </c>
      <c r="S1345">
        <v>0</v>
      </c>
      <c r="T1345">
        <v>0</v>
      </c>
      <c r="U1345">
        <v>0</v>
      </c>
      <c r="V1345">
        <v>0</v>
      </c>
      <c r="W1345">
        <v>0</v>
      </c>
      <c r="X1345">
        <v>0</v>
      </c>
    </row>
    <row r="1346" spans="2:24" x14ac:dyDescent="0.3">
      <c r="B1346" s="3" t="s">
        <v>264</v>
      </c>
      <c r="C1346" t="s">
        <v>265</v>
      </c>
      <c r="D1346">
        <v>17</v>
      </c>
      <c r="E1346" t="s">
        <v>712</v>
      </c>
      <c r="F1346" s="3" t="s">
        <v>5864</v>
      </c>
      <c r="G1346" t="s">
        <v>5865</v>
      </c>
      <c r="H1346">
        <v>202</v>
      </c>
      <c r="I1346" t="s">
        <v>650</v>
      </c>
      <c r="J1346" t="s">
        <v>616</v>
      </c>
      <c r="K1346">
        <v>52</v>
      </c>
      <c r="L1346" t="s">
        <v>2686</v>
      </c>
      <c r="M1346" s="3" t="s">
        <v>4968</v>
      </c>
      <c r="N1346" t="s">
        <v>5857</v>
      </c>
      <c r="O1346" t="s">
        <v>460</v>
      </c>
      <c r="P1346">
        <v>0</v>
      </c>
      <c r="Q1346">
        <v>0</v>
      </c>
      <c r="R1346">
        <v>0</v>
      </c>
      <c r="S1346">
        <v>0</v>
      </c>
      <c r="T1346">
        <v>0</v>
      </c>
      <c r="U1346">
        <v>0</v>
      </c>
      <c r="V1346">
        <v>0</v>
      </c>
      <c r="W1346">
        <v>0</v>
      </c>
      <c r="X1346">
        <v>0</v>
      </c>
    </row>
    <row r="1347" spans="2:24" x14ac:dyDescent="0.3">
      <c r="B1347" s="3" t="s">
        <v>238</v>
      </c>
      <c r="C1347" t="s">
        <v>239</v>
      </c>
      <c r="D1347">
        <v>60</v>
      </c>
      <c r="E1347" t="s">
        <v>641</v>
      </c>
      <c r="F1347" s="3" t="s">
        <v>5866</v>
      </c>
      <c r="G1347" t="s">
        <v>5867</v>
      </c>
      <c r="H1347">
        <v>500</v>
      </c>
      <c r="I1347" t="s">
        <v>210</v>
      </c>
      <c r="J1347" t="s">
        <v>616</v>
      </c>
      <c r="K1347">
        <v>45</v>
      </c>
      <c r="L1347" t="s">
        <v>685</v>
      </c>
      <c r="M1347" s="3" t="s">
        <v>4968</v>
      </c>
      <c r="N1347" t="s">
        <v>5857</v>
      </c>
      <c r="O1347" t="s">
        <v>460</v>
      </c>
      <c r="P1347">
        <v>70</v>
      </c>
      <c r="Q1347">
        <v>0</v>
      </c>
      <c r="R1347">
        <v>0</v>
      </c>
      <c r="S1347">
        <v>0</v>
      </c>
      <c r="T1347">
        <v>0</v>
      </c>
      <c r="U1347">
        <v>0</v>
      </c>
      <c r="V1347">
        <v>0</v>
      </c>
      <c r="W1347">
        <v>0</v>
      </c>
      <c r="X1347">
        <v>0</v>
      </c>
    </row>
    <row r="1348" spans="2:24" x14ac:dyDescent="0.3">
      <c r="B1348" s="3" t="s">
        <v>216</v>
      </c>
      <c r="C1348" t="s">
        <v>217</v>
      </c>
      <c r="D1348">
        <v>95</v>
      </c>
      <c r="E1348" t="s">
        <v>626</v>
      </c>
      <c r="F1348" s="3" t="s">
        <v>5868</v>
      </c>
      <c r="G1348" t="s">
        <v>5869</v>
      </c>
      <c r="H1348">
        <v>500</v>
      </c>
      <c r="I1348" t="s">
        <v>210</v>
      </c>
      <c r="J1348" t="s">
        <v>616</v>
      </c>
      <c r="K1348">
        <v>43</v>
      </c>
      <c r="L1348" t="s">
        <v>636</v>
      </c>
      <c r="M1348" s="3" t="s">
        <v>4968</v>
      </c>
      <c r="N1348" t="s">
        <v>5857</v>
      </c>
      <c r="O1348" t="s">
        <v>460</v>
      </c>
      <c r="P1348">
        <v>114</v>
      </c>
      <c r="Q1348">
        <v>0</v>
      </c>
      <c r="R1348">
        <v>0</v>
      </c>
      <c r="S1348">
        <v>0</v>
      </c>
      <c r="T1348">
        <v>0</v>
      </c>
      <c r="U1348">
        <v>0</v>
      </c>
      <c r="V1348">
        <v>0</v>
      </c>
      <c r="W1348">
        <v>0</v>
      </c>
      <c r="X1348">
        <v>0</v>
      </c>
    </row>
    <row r="1349" spans="2:24" x14ac:dyDescent="0.3">
      <c r="B1349" s="3" t="s">
        <v>1272</v>
      </c>
      <c r="C1349" t="s">
        <v>1273</v>
      </c>
      <c r="D1349">
        <v>73</v>
      </c>
      <c r="E1349" t="s">
        <v>1099</v>
      </c>
      <c r="F1349" s="3" t="s">
        <v>5870</v>
      </c>
      <c r="G1349" t="s">
        <v>5871</v>
      </c>
      <c r="H1349">
        <v>500</v>
      </c>
      <c r="I1349" t="s">
        <v>210</v>
      </c>
      <c r="J1349" t="s">
        <v>616</v>
      </c>
      <c r="K1349">
        <v>47</v>
      </c>
      <c r="L1349" t="s">
        <v>630</v>
      </c>
      <c r="M1349" s="3" t="s">
        <v>4968</v>
      </c>
      <c r="N1349" t="s">
        <v>5857</v>
      </c>
      <c r="O1349" t="s">
        <v>460</v>
      </c>
      <c r="P1349">
        <v>93</v>
      </c>
      <c r="Q1349">
        <v>0</v>
      </c>
      <c r="R1349">
        <v>0</v>
      </c>
      <c r="S1349">
        <v>0</v>
      </c>
      <c r="T1349">
        <v>0</v>
      </c>
      <c r="U1349">
        <v>0</v>
      </c>
      <c r="V1349">
        <v>0</v>
      </c>
      <c r="W1349">
        <v>0</v>
      </c>
      <c r="X1349">
        <v>0</v>
      </c>
    </row>
    <row r="1350" spans="2:24" x14ac:dyDescent="0.3">
      <c r="B1350" s="3" t="s">
        <v>5872</v>
      </c>
      <c r="C1350" t="s">
        <v>5873</v>
      </c>
      <c r="D1350">
        <v>60</v>
      </c>
      <c r="E1350" t="s">
        <v>641</v>
      </c>
      <c r="F1350" s="3" t="s">
        <v>5874</v>
      </c>
      <c r="G1350" t="s">
        <v>5875</v>
      </c>
      <c r="H1350">
        <v>500</v>
      </c>
      <c r="I1350" t="s">
        <v>210</v>
      </c>
      <c r="J1350" t="s">
        <v>616</v>
      </c>
      <c r="K1350">
        <v>45</v>
      </c>
      <c r="L1350" t="s">
        <v>685</v>
      </c>
      <c r="M1350" s="3" t="s">
        <v>4968</v>
      </c>
      <c r="N1350" t="s">
        <v>5876</v>
      </c>
      <c r="O1350" t="s">
        <v>466</v>
      </c>
      <c r="P1350">
        <v>105</v>
      </c>
      <c r="Q1350">
        <v>0</v>
      </c>
      <c r="R1350">
        <v>0</v>
      </c>
      <c r="S1350">
        <v>10</v>
      </c>
      <c r="T1350">
        <v>0</v>
      </c>
      <c r="U1350">
        <v>0</v>
      </c>
      <c r="V1350">
        <v>0</v>
      </c>
      <c r="W1350">
        <v>0</v>
      </c>
      <c r="X1350">
        <v>0</v>
      </c>
    </row>
    <row r="1351" spans="2:24" x14ac:dyDescent="0.3">
      <c r="B1351" s="3" t="s">
        <v>5877</v>
      </c>
      <c r="C1351" t="s">
        <v>5878</v>
      </c>
      <c r="D1351">
        <v>95</v>
      </c>
      <c r="E1351" t="s">
        <v>626</v>
      </c>
      <c r="F1351" s="3" t="s">
        <v>5879</v>
      </c>
      <c r="G1351" t="s">
        <v>5880</v>
      </c>
      <c r="H1351">
        <v>500</v>
      </c>
      <c r="I1351" t="s">
        <v>210</v>
      </c>
      <c r="J1351" t="s">
        <v>616</v>
      </c>
      <c r="K1351">
        <v>43</v>
      </c>
      <c r="L1351" t="s">
        <v>636</v>
      </c>
      <c r="M1351" s="3" t="s">
        <v>4968</v>
      </c>
      <c r="N1351" t="s">
        <v>5876</v>
      </c>
      <c r="O1351" t="s">
        <v>466</v>
      </c>
      <c r="P1351">
        <v>91</v>
      </c>
      <c r="Q1351">
        <v>0</v>
      </c>
      <c r="R1351">
        <v>0</v>
      </c>
      <c r="S1351">
        <v>0</v>
      </c>
      <c r="T1351">
        <v>0</v>
      </c>
      <c r="U1351">
        <v>0</v>
      </c>
      <c r="V1351">
        <v>0</v>
      </c>
      <c r="W1351">
        <v>0</v>
      </c>
      <c r="X1351">
        <v>0</v>
      </c>
    </row>
    <row r="1352" spans="2:24" x14ac:dyDescent="0.3">
      <c r="B1352" s="3" t="s">
        <v>248</v>
      </c>
      <c r="C1352" t="s">
        <v>249</v>
      </c>
      <c r="D1352">
        <v>60</v>
      </c>
      <c r="E1352" t="s">
        <v>641</v>
      </c>
      <c r="F1352" s="3" t="s">
        <v>246</v>
      </c>
      <c r="G1352" t="s">
        <v>247</v>
      </c>
      <c r="H1352">
        <v>500</v>
      </c>
      <c r="I1352" t="s">
        <v>210</v>
      </c>
      <c r="J1352" t="s">
        <v>616</v>
      </c>
      <c r="K1352">
        <v>45</v>
      </c>
      <c r="L1352" t="s">
        <v>685</v>
      </c>
      <c r="M1352" s="3" t="s">
        <v>4968</v>
      </c>
      <c r="N1352" t="s">
        <v>5876</v>
      </c>
      <c r="O1352" t="s">
        <v>466</v>
      </c>
      <c r="P1352">
        <v>40</v>
      </c>
      <c r="Q1352">
        <v>0</v>
      </c>
      <c r="R1352">
        <v>0</v>
      </c>
      <c r="S1352">
        <v>0</v>
      </c>
      <c r="T1352">
        <v>0</v>
      </c>
      <c r="U1352">
        <v>0</v>
      </c>
      <c r="V1352">
        <v>0</v>
      </c>
      <c r="W1352">
        <v>0</v>
      </c>
      <c r="X1352">
        <v>0</v>
      </c>
    </row>
    <row r="1353" spans="2:24" x14ac:dyDescent="0.3">
      <c r="B1353" s="3" t="s">
        <v>5881</v>
      </c>
      <c r="C1353" t="s">
        <v>5882</v>
      </c>
      <c r="D1353">
        <v>60</v>
      </c>
      <c r="E1353" t="s">
        <v>641</v>
      </c>
      <c r="F1353" s="3" t="s">
        <v>5883</v>
      </c>
      <c r="G1353" t="s">
        <v>5884</v>
      </c>
      <c r="H1353">
        <v>207</v>
      </c>
      <c r="I1353" t="s">
        <v>706</v>
      </c>
      <c r="J1353" t="s">
        <v>616</v>
      </c>
      <c r="K1353">
        <v>21</v>
      </c>
      <c r="L1353" t="s">
        <v>2020</v>
      </c>
      <c r="M1353" s="3" t="s">
        <v>4968</v>
      </c>
      <c r="N1353" t="s">
        <v>5876</v>
      </c>
      <c r="O1353" t="s">
        <v>466</v>
      </c>
      <c r="P1353">
        <v>0</v>
      </c>
      <c r="Q1353">
        <v>15</v>
      </c>
      <c r="R1353">
        <v>0</v>
      </c>
      <c r="S1353">
        <v>0</v>
      </c>
      <c r="T1353">
        <v>0</v>
      </c>
      <c r="U1353">
        <v>0</v>
      </c>
      <c r="V1353">
        <v>0</v>
      </c>
      <c r="W1353">
        <v>0</v>
      </c>
      <c r="X1353">
        <v>0</v>
      </c>
    </row>
    <row r="1354" spans="2:24" x14ac:dyDescent="0.3">
      <c r="B1354" s="3" t="s">
        <v>264</v>
      </c>
      <c r="C1354" t="s">
        <v>265</v>
      </c>
      <c r="D1354">
        <v>17</v>
      </c>
      <c r="E1354" t="s">
        <v>712</v>
      </c>
      <c r="F1354" s="3" t="s">
        <v>5885</v>
      </c>
      <c r="G1354" t="s">
        <v>5886</v>
      </c>
      <c r="H1354">
        <v>500</v>
      </c>
      <c r="I1354" t="s">
        <v>210</v>
      </c>
      <c r="J1354" t="s">
        <v>616</v>
      </c>
      <c r="K1354">
        <v>45</v>
      </c>
      <c r="L1354" t="s">
        <v>685</v>
      </c>
      <c r="M1354" s="3" t="s">
        <v>4968</v>
      </c>
      <c r="N1354" t="s">
        <v>5876</v>
      </c>
      <c r="O1354" t="s">
        <v>466</v>
      </c>
      <c r="P1354">
        <v>69</v>
      </c>
      <c r="Q1354">
        <v>0</v>
      </c>
      <c r="R1354">
        <v>0</v>
      </c>
      <c r="S1354">
        <v>0</v>
      </c>
      <c r="T1354">
        <v>0</v>
      </c>
      <c r="U1354">
        <v>0</v>
      </c>
      <c r="V1354">
        <v>0</v>
      </c>
      <c r="W1354">
        <v>0</v>
      </c>
      <c r="X1354">
        <v>0</v>
      </c>
    </row>
    <row r="1355" spans="2:24" x14ac:dyDescent="0.3">
      <c r="B1355" s="3" t="s">
        <v>264</v>
      </c>
      <c r="C1355" t="s">
        <v>265</v>
      </c>
      <c r="D1355">
        <v>17</v>
      </c>
      <c r="E1355" t="s">
        <v>712</v>
      </c>
      <c r="F1355" s="3" t="s">
        <v>5887</v>
      </c>
      <c r="G1355" t="s">
        <v>5888</v>
      </c>
      <c r="H1355">
        <v>202</v>
      </c>
      <c r="I1355" t="s">
        <v>650</v>
      </c>
      <c r="J1355" t="s">
        <v>616</v>
      </c>
      <c r="K1355">
        <v>52</v>
      </c>
      <c r="L1355" t="s">
        <v>2686</v>
      </c>
      <c r="M1355" s="3" t="s">
        <v>4968</v>
      </c>
      <c r="N1355" t="s">
        <v>5876</v>
      </c>
      <c r="O1355" t="s">
        <v>466</v>
      </c>
      <c r="P1355">
        <v>0</v>
      </c>
      <c r="Q1355">
        <v>0</v>
      </c>
      <c r="R1355">
        <v>0</v>
      </c>
      <c r="S1355">
        <v>3</v>
      </c>
      <c r="T1355">
        <v>0</v>
      </c>
      <c r="U1355">
        <v>0</v>
      </c>
      <c r="V1355">
        <v>0</v>
      </c>
      <c r="W1355">
        <v>0</v>
      </c>
      <c r="X1355">
        <v>0</v>
      </c>
    </row>
    <row r="1356" spans="2:24" x14ac:dyDescent="0.3">
      <c r="B1356" s="3" t="s">
        <v>238</v>
      </c>
      <c r="C1356" t="s">
        <v>239</v>
      </c>
      <c r="D1356">
        <v>60</v>
      </c>
      <c r="E1356" t="s">
        <v>641</v>
      </c>
      <c r="F1356" s="3" t="s">
        <v>5889</v>
      </c>
      <c r="G1356" t="s">
        <v>5890</v>
      </c>
      <c r="H1356">
        <v>354</v>
      </c>
      <c r="I1356" t="s">
        <v>615</v>
      </c>
      <c r="J1356" t="s">
        <v>629</v>
      </c>
      <c r="K1356">
        <v>54</v>
      </c>
      <c r="L1356" t="s">
        <v>617</v>
      </c>
      <c r="M1356" s="3" t="s">
        <v>4968</v>
      </c>
      <c r="N1356" t="s">
        <v>5876</v>
      </c>
      <c r="O1356" t="s">
        <v>466</v>
      </c>
      <c r="P1356">
        <v>0</v>
      </c>
      <c r="Q1356">
        <v>0</v>
      </c>
      <c r="R1356">
        <v>0</v>
      </c>
      <c r="S1356">
        <v>0</v>
      </c>
      <c r="T1356">
        <v>0</v>
      </c>
      <c r="U1356">
        <v>0</v>
      </c>
      <c r="V1356">
        <v>91</v>
      </c>
      <c r="W1356">
        <v>0</v>
      </c>
      <c r="X1356">
        <v>0</v>
      </c>
    </row>
    <row r="1357" spans="2:24" x14ac:dyDescent="0.3">
      <c r="B1357" s="3" t="s">
        <v>238</v>
      </c>
      <c r="C1357" t="s">
        <v>239</v>
      </c>
      <c r="D1357">
        <v>60</v>
      </c>
      <c r="E1357" t="s">
        <v>641</v>
      </c>
      <c r="F1357" s="3" t="s">
        <v>5891</v>
      </c>
      <c r="G1357" t="s">
        <v>5892</v>
      </c>
      <c r="H1357">
        <v>500</v>
      </c>
      <c r="I1357" t="s">
        <v>210</v>
      </c>
      <c r="J1357" t="s">
        <v>616</v>
      </c>
      <c r="K1357">
        <v>41</v>
      </c>
      <c r="L1357" t="s">
        <v>660</v>
      </c>
      <c r="M1357" s="3" t="s">
        <v>4968</v>
      </c>
      <c r="N1357" t="s">
        <v>5876</v>
      </c>
      <c r="O1357" t="s">
        <v>466</v>
      </c>
      <c r="P1357">
        <v>85</v>
      </c>
      <c r="Q1357">
        <v>0</v>
      </c>
      <c r="R1357">
        <v>0</v>
      </c>
      <c r="S1357">
        <v>0</v>
      </c>
      <c r="T1357">
        <v>0</v>
      </c>
      <c r="U1357">
        <v>0</v>
      </c>
      <c r="V1357">
        <v>0</v>
      </c>
      <c r="W1357">
        <v>0</v>
      </c>
      <c r="X1357">
        <v>0</v>
      </c>
    </row>
    <row r="1358" spans="2:24" x14ac:dyDescent="0.3">
      <c r="B1358" s="3" t="s">
        <v>686</v>
      </c>
      <c r="C1358" t="s">
        <v>687</v>
      </c>
      <c r="D1358">
        <v>61</v>
      </c>
      <c r="E1358" t="s">
        <v>688</v>
      </c>
      <c r="F1358" s="3" t="s">
        <v>5893</v>
      </c>
      <c r="G1358" t="s">
        <v>3954</v>
      </c>
      <c r="H1358">
        <v>500</v>
      </c>
      <c r="I1358" t="s">
        <v>210</v>
      </c>
      <c r="J1358" t="s">
        <v>616</v>
      </c>
      <c r="K1358">
        <v>45</v>
      </c>
      <c r="L1358" t="s">
        <v>685</v>
      </c>
      <c r="M1358" s="3" t="s">
        <v>4968</v>
      </c>
      <c r="N1358" t="s">
        <v>5876</v>
      </c>
      <c r="O1358" t="s">
        <v>466</v>
      </c>
      <c r="P1358">
        <v>82</v>
      </c>
      <c r="Q1358">
        <v>0</v>
      </c>
      <c r="R1358">
        <v>0</v>
      </c>
      <c r="S1358">
        <v>0</v>
      </c>
      <c r="T1358">
        <v>0</v>
      </c>
      <c r="U1358">
        <v>0</v>
      </c>
      <c r="V1358">
        <v>0</v>
      </c>
      <c r="W1358">
        <v>0</v>
      </c>
      <c r="X1358">
        <v>0</v>
      </c>
    </row>
    <row r="1359" spans="2:24" x14ac:dyDescent="0.3">
      <c r="B1359" s="3" t="s">
        <v>1272</v>
      </c>
      <c r="C1359" t="s">
        <v>1273</v>
      </c>
      <c r="D1359">
        <v>73</v>
      </c>
      <c r="E1359" t="s">
        <v>1099</v>
      </c>
      <c r="F1359" s="3" t="s">
        <v>5894</v>
      </c>
      <c r="G1359" t="s">
        <v>5895</v>
      </c>
      <c r="H1359">
        <v>500</v>
      </c>
      <c r="I1359" t="s">
        <v>210</v>
      </c>
      <c r="J1359" t="s">
        <v>616</v>
      </c>
      <c r="K1359">
        <v>47</v>
      </c>
      <c r="L1359" t="s">
        <v>630</v>
      </c>
      <c r="M1359" s="3" t="s">
        <v>4968</v>
      </c>
      <c r="N1359" t="s">
        <v>5876</v>
      </c>
      <c r="O1359" t="s">
        <v>466</v>
      </c>
      <c r="P1359">
        <v>95</v>
      </c>
      <c r="Q1359">
        <v>0</v>
      </c>
      <c r="R1359">
        <v>0</v>
      </c>
      <c r="S1359">
        <v>0</v>
      </c>
      <c r="T1359">
        <v>0</v>
      </c>
      <c r="U1359">
        <v>0</v>
      </c>
      <c r="V1359">
        <v>0</v>
      </c>
      <c r="W1359">
        <v>0</v>
      </c>
      <c r="X1359">
        <v>0</v>
      </c>
    </row>
    <row r="1360" spans="2:24" x14ac:dyDescent="0.3">
      <c r="B1360" s="3" t="s">
        <v>5896</v>
      </c>
      <c r="C1360" t="s">
        <v>5897</v>
      </c>
      <c r="D1360">
        <v>60</v>
      </c>
      <c r="E1360" t="s">
        <v>641</v>
      </c>
      <c r="F1360" s="3" t="s">
        <v>5898</v>
      </c>
      <c r="G1360" t="s">
        <v>5899</v>
      </c>
      <c r="H1360">
        <v>207</v>
      </c>
      <c r="I1360" t="s">
        <v>706</v>
      </c>
      <c r="J1360" t="s">
        <v>616</v>
      </c>
      <c r="K1360">
        <v>9</v>
      </c>
      <c r="L1360" t="s">
        <v>707</v>
      </c>
      <c r="M1360" s="3" t="s">
        <v>4968</v>
      </c>
      <c r="N1360" t="s">
        <v>5900</v>
      </c>
      <c r="O1360" t="s">
        <v>5901</v>
      </c>
      <c r="P1360">
        <v>0</v>
      </c>
      <c r="Q1360">
        <v>15</v>
      </c>
      <c r="R1360">
        <v>0</v>
      </c>
      <c r="S1360">
        <v>0</v>
      </c>
      <c r="T1360">
        <v>0</v>
      </c>
      <c r="U1360">
        <v>0</v>
      </c>
      <c r="V1360">
        <v>0</v>
      </c>
      <c r="W1360">
        <v>0</v>
      </c>
      <c r="X1360">
        <v>0</v>
      </c>
    </row>
    <row r="1361" spans="2:24" x14ac:dyDescent="0.3">
      <c r="B1361" s="3" t="s">
        <v>5896</v>
      </c>
      <c r="C1361" t="s">
        <v>5897</v>
      </c>
      <c r="D1361">
        <v>60</v>
      </c>
      <c r="E1361" t="s">
        <v>641</v>
      </c>
      <c r="F1361" s="3" t="s">
        <v>5902</v>
      </c>
      <c r="G1361" t="s">
        <v>5903</v>
      </c>
      <c r="H1361">
        <v>354</v>
      </c>
      <c r="I1361" t="s">
        <v>615</v>
      </c>
      <c r="J1361" t="s">
        <v>629</v>
      </c>
      <c r="K1361">
        <v>54</v>
      </c>
      <c r="L1361" t="s">
        <v>617</v>
      </c>
      <c r="M1361" s="3" t="s">
        <v>4968</v>
      </c>
      <c r="N1361" t="s">
        <v>5900</v>
      </c>
      <c r="O1361" t="s">
        <v>5901</v>
      </c>
      <c r="P1361">
        <v>0</v>
      </c>
      <c r="Q1361">
        <v>0</v>
      </c>
      <c r="R1361">
        <v>0</v>
      </c>
      <c r="S1361">
        <v>0</v>
      </c>
      <c r="T1361">
        <v>0</v>
      </c>
      <c r="U1361">
        <v>0</v>
      </c>
      <c r="V1361">
        <v>108</v>
      </c>
      <c r="W1361">
        <v>0</v>
      </c>
      <c r="X1361">
        <v>0</v>
      </c>
    </row>
    <row r="1362" spans="2:24" x14ac:dyDescent="0.3">
      <c r="B1362" s="3" t="s">
        <v>242</v>
      </c>
      <c r="C1362" t="s">
        <v>243</v>
      </c>
      <c r="D1362">
        <v>95</v>
      </c>
      <c r="E1362" t="s">
        <v>626</v>
      </c>
      <c r="F1362" s="3" t="s">
        <v>5904</v>
      </c>
      <c r="G1362" t="s">
        <v>5905</v>
      </c>
      <c r="H1362">
        <v>500</v>
      </c>
      <c r="I1362" t="s">
        <v>210</v>
      </c>
      <c r="J1362" t="s">
        <v>616</v>
      </c>
      <c r="K1362">
        <v>47</v>
      </c>
      <c r="L1362" t="s">
        <v>630</v>
      </c>
      <c r="M1362" s="3" t="s">
        <v>4968</v>
      </c>
      <c r="N1362" t="s">
        <v>5900</v>
      </c>
      <c r="O1362" t="s">
        <v>5901</v>
      </c>
      <c r="P1362">
        <v>54</v>
      </c>
      <c r="Q1362">
        <v>0</v>
      </c>
      <c r="R1362">
        <v>0</v>
      </c>
      <c r="S1362">
        <v>0</v>
      </c>
      <c r="T1362">
        <v>0</v>
      </c>
      <c r="U1362">
        <v>0</v>
      </c>
      <c r="V1362">
        <v>0</v>
      </c>
      <c r="W1362">
        <v>0</v>
      </c>
      <c r="X1362">
        <v>0</v>
      </c>
    </row>
    <row r="1363" spans="2:24" x14ac:dyDescent="0.3">
      <c r="B1363" s="3" t="s">
        <v>242</v>
      </c>
      <c r="C1363" t="s">
        <v>243</v>
      </c>
      <c r="D1363">
        <v>95</v>
      </c>
      <c r="E1363" t="s">
        <v>626</v>
      </c>
      <c r="F1363" s="3" t="s">
        <v>5906</v>
      </c>
      <c r="G1363" t="s">
        <v>5907</v>
      </c>
      <c r="H1363">
        <v>500</v>
      </c>
      <c r="I1363" t="s">
        <v>210</v>
      </c>
      <c r="J1363" t="s">
        <v>616</v>
      </c>
      <c r="K1363">
        <v>43</v>
      </c>
      <c r="L1363" t="s">
        <v>636</v>
      </c>
      <c r="M1363" s="3" t="s">
        <v>4968</v>
      </c>
      <c r="N1363" t="s">
        <v>5900</v>
      </c>
      <c r="O1363" t="s">
        <v>5901</v>
      </c>
      <c r="P1363">
        <v>87</v>
      </c>
      <c r="Q1363">
        <v>0</v>
      </c>
      <c r="R1363">
        <v>0</v>
      </c>
      <c r="S1363">
        <v>0</v>
      </c>
      <c r="T1363">
        <v>0</v>
      </c>
      <c r="U1363">
        <v>0</v>
      </c>
      <c r="V1363">
        <v>0</v>
      </c>
      <c r="W1363">
        <v>0</v>
      </c>
      <c r="X1363">
        <v>0</v>
      </c>
    </row>
    <row r="1364" spans="2:24" x14ac:dyDescent="0.3">
      <c r="B1364" s="3" t="s">
        <v>264</v>
      </c>
      <c r="C1364" t="s">
        <v>265</v>
      </c>
      <c r="D1364">
        <v>17</v>
      </c>
      <c r="E1364" t="s">
        <v>712</v>
      </c>
      <c r="F1364" s="3" t="s">
        <v>5908</v>
      </c>
      <c r="G1364" t="s">
        <v>5909</v>
      </c>
      <c r="H1364">
        <v>202</v>
      </c>
      <c r="I1364" t="s">
        <v>650</v>
      </c>
      <c r="J1364" t="s">
        <v>616</v>
      </c>
      <c r="K1364">
        <v>52</v>
      </c>
      <c r="L1364" t="s">
        <v>2686</v>
      </c>
      <c r="M1364" s="3" t="s">
        <v>4968</v>
      </c>
      <c r="N1364" t="s">
        <v>5900</v>
      </c>
      <c r="O1364" t="s">
        <v>5901</v>
      </c>
      <c r="P1364">
        <v>0</v>
      </c>
      <c r="Q1364">
        <v>0</v>
      </c>
      <c r="R1364">
        <v>0</v>
      </c>
      <c r="S1364">
        <v>1</v>
      </c>
      <c r="T1364">
        <v>0</v>
      </c>
      <c r="U1364">
        <v>0</v>
      </c>
      <c r="V1364">
        <v>0</v>
      </c>
      <c r="W1364">
        <v>0</v>
      </c>
      <c r="X1364">
        <v>0</v>
      </c>
    </row>
    <row r="1365" spans="2:24" x14ac:dyDescent="0.3">
      <c r="B1365" s="3" t="s">
        <v>264</v>
      </c>
      <c r="C1365" t="s">
        <v>265</v>
      </c>
      <c r="D1365">
        <v>17</v>
      </c>
      <c r="E1365" t="s">
        <v>712</v>
      </c>
      <c r="F1365" s="3" t="s">
        <v>5910</v>
      </c>
      <c r="G1365" t="s">
        <v>5911</v>
      </c>
      <c r="H1365">
        <v>202</v>
      </c>
      <c r="I1365" t="s">
        <v>650</v>
      </c>
      <c r="J1365" t="s">
        <v>616</v>
      </c>
      <c r="K1365">
        <v>52</v>
      </c>
      <c r="L1365" t="s">
        <v>2686</v>
      </c>
      <c r="M1365" s="3" t="s">
        <v>4968</v>
      </c>
      <c r="N1365" t="s">
        <v>5900</v>
      </c>
      <c r="O1365" t="s">
        <v>5901</v>
      </c>
      <c r="P1365">
        <v>0</v>
      </c>
      <c r="Q1365">
        <v>0</v>
      </c>
      <c r="R1365">
        <v>0</v>
      </c>
      <c r="S1365">
        <v>0</v>
      </c>
      <c r="T1365">
        <v>0</v>
      </c>
      <c r="U1365">
        <v>0</v>
      </c>
      <c r="V1365">
        <v>0</v>
      </c>
      <c r="W1365">
        <v>0</v>
      </c>
      <c r="X1365">
        <v>0</v>
      </c>
    </row>
    <row r="1366" spans="2:24" x14ac:dyDescent="0.3">
      <c r="B1366" s="3" t="s">
        <v>2830</v>
      </c>
      <c r="C1366" t="s">
        <v>2831</v>
      </c>
      <c r="D1366">
        <v>95</v>
      </c>
      <c r="E1366" t="s">
        <v>626</v>
      </c>
      <c r="F1366" s="3" t="s">
        <v>5912</v>
      </c>
      <c r="G1366" t="s">
        <v>5913</v>
      </c>
      <c r="H1366">
        <v>202</v>
      </c>
      <c r="I1366" t="s">
        <v>650</v>
      </c>
      <c r="J1366" t="s">
        <v>629</v>
      </c>
      <c r="K1366">
        <v>1</v>
      </c>
      <c r="L1366" t="s">
        <v>651</v>
      </c>
      <c r="M1366" s="3" t="s">
        <v>4968</v>
      </c>
      <c r="N1366" t="s">
        <v>5900</v>
      </c>
      <c r="O1366" t="s">
        <v>5901</v>
      </c>
      <c r="P1366">
        <v>0</v>
      </c>
      <c r="Q1366">
        <v>0</v>
      </c>
      <c r="R1366">
        <v>0</v>
      </c>
      <c r="S1366">
        <v>0</v>
      </c>
      <c r="T1366">
        <v>0</v>
      </c>
      <c r="U1366">
        <v>0</v>
      </c>
      <c r="V1366">
        <v>0</v>
      </c>
      <c r="W1366">
        <v>0</v>
      </c>
      <c r="X1366">
        <v>0</v>
      </c>
    </row>
    <row r="1367" spans="2:24" x14ac:dyDescent="0.3">
      <c r="B1367" s="3" t="s">
        <v>2830</v>
      </c>
      <c r="C1367" t="s">
        <v>2831</v>
      </c>
      <c r="D1367">
        <v>95</v>
      </c>
      <c r="E1367" t="s">
        <v>626</v>
      </c>
      <c r="F1367" s="3" t="s">
        <v>5914</v>
      </c>
      <c r="G1367" t="s">
        <v>5915</v>
      </c>
      <c r="H1367">
        <v>500</v>
      </c>
      <c r="I1367" t="s">
        <v>210</v>
      </c>
      <c r="J1367" t="s">
        <v>616</v>
      </c>
      <c r="K1367">
        <v>45</v>
      </c>
      <c r="L1367" t="s">
        <v>685</v>
      </c>
      <c r="M1367" s="3" t="s">
        <v>4968</v>
      </c>
      <c r="N1367" t="s">
        <v>5900</v>
      </c>
      <c r="O1367" t="s">
        <v>5901</v>
      </c>
      <c r="P1367">
        <v>50</v>
      </c>
      <c r="Q1367">
        <v>0</v>
      </c>
      <c r="R1367">
        <v>0</v>
      </c>
      <c r="S1367">
        <v>0</v>
      </c>
      <c r="T1367">
        <v>0</v>
      </c>
      <c r="U1367">
        <v>0</v>
      </c>
      <c r="V1367">
        <v>0</v>
      </c>
      <c r="W1367">
        <v>0</v>
      </c>
      <c r="X1367">
        <v>0</v>
      </c>
    </row>
    <row r="1368" spans="2:24" x14ac:dyDescent="0.3">
      <c r="B1368" s="3" t="s">
        <v>5916</v>
      </c>
      <c r="C1368" t="s">
        <v>5917</v>
      </c>
      <c r="D1368">
        <v>60</v>
      </c>
      <c r="E1368" t="s">
        <v>641</v>
      </c>
      <c r="F1368" s="3" t="s">
        <v>5918</v>
      </c>
      <c r="G1368" t="s">
        <v>5919</v>
      </c>
      <c r="H1368">
        <v>500</v>
      </c>
      <c r="I1368" t="s">
        <v>210</v>
      </c>
      <c r="J1368" t="s">
        <v>616</v>
      </c>
      <c r="K1368">
        <v>45</v>
      </c>
      <c r="L1368" t="s">
        <v>685</v>
      </c>
      <c r="M1368" s="3" t="s">
        <v>4968</v>
      </c>
      <c r="N1368" t="s">
        <v>5920</v>
      </c>
      <c r="O1368" t="s">
        <v>5921</v>
      </c>
      <c r="P1368">
        <v>66</v>
      </c>
      <c r="Q1368">
        <v>0</v>
      </c>
      <c r="R1368">
        <v>0</v>
      </c>
      <c r="S1368">
        <v>8</v>
      </c>
      <c r="T1368">
        <v>0</v>
      </c>
      <c r="U1368">
        <v>0</v>
      </c>
      <c r="V1368">
        <v>0</v>
      </c>
      <c r="W1368">
        <v>0</v>
      </c>
      <c r="X1368">
        <v>0</v>
      </c>
    </row>
    <row r="1369" spans="2:24" x14ac:dyDescent="0.3">
      <c r="B1369" s="3" t="s">
        <v>5922</v>
      </c>
      <c r="C1369" t="s">
        <v>5923</v>
      </c>
      <c r="D1369">
        <v>60</v>
      </c>
      <c r="E1369" t="s">
        <v>641</v>
      </c>
      <c r="F1369" s="3" t="s">
        <v>5924</v>
      </c>
      <c r="G1369" t="s">
        <v>5925</v>
      </c>
      <c r="H1369">
        <v>202</v>
      </c>
      <c r="I1369" t="s">
        <v>650</v>
      </c>
      <c r="J1369" t="s">
        <v>616</v>
      </c>
      <c r="K1369">
        <v>8</v>
      </c>
      <c r="L1369" t="s">
        <v>786</v>
      </c>
      <c r="M1369" s="3" t="s">
        <v>4968</v>
      </c>
      <c r="N1369" t="s">
        <v>5920</v>
      </c>
      <c r="O1369" t="s">
        <v>5921</v>
      </c>
      <c r="P1369">
        <v>0</v>
      </c>
      <c r="Q1369">
        <v>0</v>
      </c>
      <c r="R1369">
        <v>0</v>
      </c>
      <c r="S1369">
        <v>0</v>
      </c>
      <c r="T1369">
        <v>0</v>
      </c>
      <c r="U1369">
        <v>0</v>
      </c>
      <c r="V1369">
        <v>0</v>
      </c>
      <c r="W1369">
        <v>0</v>
      </c>
      <c r="X1369">
        <v>0</v>
      </c>
    </row>
    <row r="1370" spans="2:24" x14ac:dyDescent="0.3">
      <c r="B1370" s="3" t="s">
        <v>5926</v>
      </c>
      <c r="C1370" t="s">
        <v>5927</v>
      </c>
      <c r="D1370">
        <v>95</v>
      </c>
      <c r="E1370" t="s">
        <v>626</v>
      </c>
      <c r="F1370" s="3" t="s">
        <v>5928</v>
      </c>
      <c r="G1370" t="s">
        <v>5929</v>
      </c>
      <c r="H1370">
        <v>500</v>
      </c>
      <c r="I1370" t="s">
        <v>210</v>
      </c>
      <c r="J1370" t="s">
        <v>629</v>
      </c>
      <c r="K1370">
        <v>45</v>
      </c>
      <c r="L1370" t="s">
        <v>685</v>
      </c>
      <c r="M1370" s="3" t="s">
        <v>4968</v>
      </c>
      <c r="N1370" t="s">
        <v>5920</v>
      </c>
      <c r="O1370" t="s">
        <v>5921</v>
      </c>
      <c r="P1370">
        <v>66</v>
      </c>
      <c r="Q1370">
        <v>0</v>
      </c>
      <c r="R1370">
        <v>0</v>
      </c>
      <c r="S1370">
        <v>0</v>
      </c>
      <c r="T1370">
        <v>0</v>
      </c>
      <c r="U1370">
        <v>0</v>
      </c>
      <c r="V1370">
        <v>0</v>
      </c>
      <c r="W1370">
        <v>0</v>
      </c>
      <c r="X1370">
        <v>0</v>
      </c>
    </row>
    <row r="1371" spans="2:24" x14ac:dyDescent="0.3">
      <c r="B1371" s="3" t="s">
        <v>264</v>
      </c>
      <c r="C1371" t="s">
        <v>265</v>
      </c>
      <c r="D1371">
        <v>17</v>
      </c>
      <c r="E1371" t="s">
        <v>712</v>
      </c>
      <c r="F1371" s="3" t="s">
        <v>5930</v>
      </c>
      <c r="G1371" t="s">
        <v>5931</v>
      </c>
      <c r="H1371">
        <v>202</v>
      </c>
      <c r="I1371" t="s">
        <v>650</v>
      </c>
      <c r="J1371" t="s">
        <v>616</v>
      </c>
      <c r="K1371">
        <v>52</v>
      </c>
      <c r="L1371" t="s">
        <v>2686</v>
      </c>
      <c r="M1371" s="3" t="s">
        <v>4968</v>
      </c>
      <c r="N1371" t="s">
        <v>5920</v>
      </c>
      <c r="O1371" t="s">
        <v>5921</v>
      </c>
      <c r="P1371">
        <v>0</v>
      </c>
      <c r="Q1371">
        <v>0</v>
      </c>
      <c r="R1371">
        <v>0</v>
      </c>
      <c r="S1371">
        <v>0</v>
      </c>
      <c r="T1371">
        <v>0</v>
      </c>
      <c r="U1371">
        <v>0</v>
      </c>
      <c r="V1371">
        <v>0</v>
      </c>
      <c r="W1371">
        <v>0</v>
      </c>
      <c r="X1371">
        <v>0</v>
      </c>
    </row>
    <row r="1372" spans="2:24" x14ac:dyDescent="0.3">
      <c r="B1372" s="3" t="s">
        <v>264</v>
      </c>
      <c r="C1372" t="s">
        <v>265</v>
      </c>
      <c r="D1372">
        <v>17</v>
      </c>
      <c r="E1372" t="s">
        <v>712</v>
      </c>
      <c r="F1372" s="3" t="s">
        <v>5932</v>
      </c>
      <c r="G1372" t="s">
        <v>5933</v>
      </c>
      <c r="H1372">
        <v>202</v>
      </c>
      <c r="I1372" t="s">
        <v>650</v>
      </c>
      <c r="J1372" t="s">
        <v>616</v>
      </c>
      <c r="K1372">
        <v>52</v>
      </c>
      <c r="L1372" t="s">
        <v>2686</v>
      </c>
      <c r="M1372" s="3" t="s">
        <v>4968</v>
      </c>
      <c r="N1372" t="s">
        <v>5920</v>
      </c>
      <c r="O1372" t="s">
        <v>5921</v>
      </c>
      <c r="P1372">
        <v>0</v>
      </c>
      <c r="Q1372">
        <v>0</v>
      </c>
      <c r="R1372">
        <v>0</v>
      </c>
      <c r="S1372">
        <v>0</v>
      </c>
      <c r="T1372">
        <v>0</v>
      </c>
      <c r="U1372">
        <v>0</v>
      </c>
      <c r="V1372">
        <v>0</v>
      </c>
      <c r="W1372">
        <v>0</v>
      </c>
      <c r="X1372">
        <v>0</v>
      </c>
    </row>
    <row r="1373" spans="2:24" x14ac:dyDescent="0.3">
      <c r="B1373" s="3" t="s">
        <v>238</v>
      </c>
      <c r="C1373" t="s">
        <v>239</v>
      </c>
      <c r="D1373">
        <v>60</v>
      </c>
      <c r="E1373" t="s">
        <v>641</v>
      </c>
      <c r="F1373" s="3" t="s">
        <v>5934</v>
      </c>
      <c r="G1373" t="s">
        <v>5935</v>
      </c>
      <c r="H1373">
        <v>354</v>
      </c>
      <c r="I1373" t="s">
        <v>615</v>
      </c>
      <c r="J1373" t="s">
        <v>629</v>
      </c>
      <c r="K1373">
        <v>54</v>
      </c>
      <c r="L1373" t="s">
        <v>617</v>
      </c>
      <c r="M1373" s="3" t="s">
        <v>4968</v>
      </c>
      <c r="N1373" t="s">
        <v>5920</v>
      </c>
      <c r="O1373" t="s">
        <v>5921</v>
      </c>
      <c r="P1373">
        <v>0</v>
      </c>
      <c r="Q1373">
        <v>0</v>
      </c>
      <c r="R1373">
        <v>0</v>
      </c>
      <c r="S1373">
        <v>0</v>
      </c>
      <c r="T1373">
        <v>0</v>
      </c>
      <c r="U1373">
        <v>0</v>
      </c>
      <c r="V1373">
        <v>45</v>
      </c>
      <c r="W1373">
        <v>10</v>
      </c>
      <c r="X1373">
        <v>0</v>
      </c>
    </row>
    <row r="1374" spans="2:24" x14ac:dyDescent="0.3">
      <c r="B1374" s="3" t="s">
        <v>216</v>
      </c>
      <c r="C1374" t="s">
        <v>217</v>
      </c>
      <c r="D1374">
        <v>95</v>
      </c>
      <c r="E1374" t="s">
        <v>626</v>
      </c>
      <c r="F1374" s="3" t="s">
        <v>5936</v>
      </c>
      <c r="G1374" t="s">
        <v>5937</v>
      </c>
      <c r="H1374">
        <v>500</v>
      </c>
      <c r="I1374" t="s">
        <v>210</v>
      </c>
      <c r="J1374" t="s">
        <v>616</v>
      </c>
      <c r="K1374">
        <v>43</v>
      </c>
      <c r="L1374" t="s">
        <v>636</v>
      </c>
      <c r="M1374" s="3" t="s">
        <v>4968</v>
      </c>
      <c r="N1374" t="s">
        <v>5920</v>
      </c>
      <c r="O1374" t="s">
        <v>5921</v>
      </c>
      <c r="P1374">
        <v>80</v>
      </c>
      <c r="Q1374">
        <v>0</v>
      </c>
      <c r="R1374">
        <v>0</v>
      </c>
      <c r="S1374">
        <v>0</v>
      </c>
      <c r="T1374">
        <v>0</v>
      </c>
      <c r="U1374">
        <v>0</v>
      </c>
      <c r="V1374">
        <v>0</v>
      </c>
      <c r="W1374">
        <v>0</v>
      </c>
      <c r="X1374">
        <v>0</v>
      </c>
    </row>
    <row r="1375" spans="2:24" x14ac:dyDescent="0.3">
      <c r="B1375" s="3" t="s">
        <v>216</v>
      </c>
      <c r="C1375" t="s">
        <v>217</v>
      </c>
      <c r="D1375">
        <v>95</v>
      </c>
      <c r="E1375" t="s">
        <v>626</v>
      </c>
      <c r="F1375" s="3" t="s">
        <v>5938</v>
      </c>
      <c r="G1375" t="s">
        <v>5939</v>
      </c>
      <c r="H1375">
        <v>500</v>
      </c>
      <c r="I1375" t="s">
        <v>210</v>
      </c>
      <c r="J1375" t="s">
        <v>616</v>
      </c>
      <c r="K1375">
        <v>45</v>
      </c>
      <c r="L1375" t="s">
        <v>685</v>
      </c>
      <c r="M1375" s="3" t="s">
        <v>4968</v>
      </c>
      <c r="N1375" t="s">
        <v>5920</v>
      </c>
      <c r="O1375" t="s">
        <v>5921</v>
      </c>
      <c r="P1375">
        <v>110</v>
      </c>
      <c r="Q1375">
        <v>0</v>
      </c>
      <c r="R1375">
        <v>0</v>
      </c>
      <c r="S1375">
        <v>0</v>
      </c>
      <c r="T1375">
        <v>0</v>
      </c>
      <c r="U1375">
        <v>0</v>
      </c>
      <c r="V1375">
        <v>0</v>
      </c>
      <c r="W1375">
        <v>0</v>
      </c>
      <c r="X1375">
        <v>0</v>
      </c>
    </row>
    <row r="1376" spans="2:24" x14ac:dyDescent="0.3">
      <c r="B1376" s="3" t="s">
        <v>1272</v>
      </c>
      <c r="C1376" t="s">
        <v>1273</v>
      </c>
      <c r="D1376">
        <v>73</v>
      </c>
      <c r="E1376" t="s">
        <v>1099</v>
      </c>
      <c r="F1376" s="3" t="s">
        <v>5940</v>
      </c>
      <c r="G1376" t="s">
        <v>5941</v>
      </c>
      <c r="H1376">
        <v>500</v>
      </c>
      <c r="I1376" t="s">
        <v>210</v>
      </c>
      <c r="J1376" t="s">
        <v>616</v>
      </c>
      <c r="K1376">
        <v>47</v>
      </c>
      <c r="L1376" t="s">
        <v>630</v>
      </c>
      <c r="M1376" s="3" t="s">
        <v>4968</v>
      </c>
      <c r="N1376" t="s">
        <v>5920</v>
      </c>
      <c r="O1376" t="s">
        <v>5921</v>
      </c>
      <c r="P1376">
        <v>107</v>
      </c>
      <c r="Q1376">
        <v>0</v>
      </c>
      <c r="R1376">
        <v>0</v>
      </c>
      <c r="S1376">
        <v>0</v>
      </c>
      <c r="T1376">
        <v>0</v>
      </c>
      <c r="U1376">
        <v>0</v>
      </c>
      <c r="V1376">
        <v>0</v>
      </c>
      <c r="W1376">
        <v>0</v>
      </c>
      <c r="X1376">
        <v>0</v>
      </c>
    </row>
    <row r="1377" spans="2:24" x14ac:dyDescent="0.3">
      <c r="B1377" s="3" t="s">
        <v>5942</v>
      </c>
      <c r="C1377" t="s">
        <v>5943</v>
      </c>
      <c r="D1377">
        <v>60</v>
      </c>
      <c r="E1377" t="s">
        <v>641</v>
      </c>
      <c r="F1377" s="3" t="s">
        <v>5944</v>
      </c>
      <c r="G1377" t="s">
        <v>5945</v>
      </c>
      <c r="H1377">
        <v>500</v>
      </c>
      <c r="I1377" t="s">
        <v>210</v>
      </c>
      <c r="J1377" t="s">
        <v>629</v>
      </c>
      <c r="K1377">
        <v>40</v>
      </c>
      <c r="L1377" t="s">
        <v>623</v>
      </c>
      <c r="M1377" s="3" t="s">
        <v>4968</v>
      </c>
      <c r="N1377" t="s">
        <v>5946</v>
      </c>
      <c r="O1377" t="s">
        <v>5947</v>
      </c>
      <c r="P1377">
        <v>20</v>
      </c>
      <c r="Q1377">
        <v>0</v>
      </c>
      <c r="R1377">
        <v>0</v>
      </c>
      <c r="S1377">
        <v>0</v>
      </c>
      <c r="T1377">
        <v>0</v>
      </c>
      <c r="U1377">
        <v>0</v>
      </c>
      <c r="V1377">
        <v>0</v>
      </c>
      <c r="W1377">
        <v>0</v>
      </c>
      <c r="X1377">
        <v>0</v>
      </c>
    </row>
    <row r="1378" spans="2:24" x14ac:dyDescent="0.3">
      <c r="B1378" s="3" t="s">
        <v>5599</v>
      </c>
      <c r="C1378" t="s">
        <v>5600</v>
      </c>
      <c r="D1378">
        <v>61</v>
      </c>
      <c r="E1378" t="s">
        <v>688</v>
      </c>
      <c r="F1378" s="3" t="s">
        <v>5948</v>
      </c>
      <c r="G1378" t="s">
        <v>5949</v>
      </c>
      <c r="H1378">
        <v>202</v>
      </c>
      <c r="I1378" t="s">
        <v>650</v>
      </c>
      <c r="J1378" t="s">
        <v>616</v>
      </c>
      <c r="K1378">
        <v>52</v>
      </c>
      <c r="L1378" t="s">
        <v>2686</v>
      </c>
      <c r="M1378" s="3" t="s">
        <v>4968</v>
      </c>
      <c r="N1378" t="s">
        <v>5946</v>
      </c>
      <c r="O1378" t="s">
        <v>5947</v>
      </c>
      <c r="P1378">
        <v>0</v>
      </c>
      <c r="Q1378">
        <v>0</v>
      </c>
      <c r="R1378">
        <v>0</v>
      </c>
      <c r="S1378">
        <v>0</v>
      </c>
      <c r="T1378">
        <v>0</v>
      </c>
      <c r="U1378">
        <v>0</v>
      </c>
      <c r="V1378">
        <v>0</v>
      </c>
      <c r="W1378">
        <v>0</v>
      </c>
      <c r="X1378">
        <v>0</v>
      </c>
    </row>
    <row r="1379" spans="2:24" x14ac:dyDescent="0.3">
      <c r="B1379" s="3" t="s">
        <v>105</v>
      </c>
      <c r="C1379" t="s">
        <v>106</v>
      </c>
      <c r="D1379">
        <v>60</v>
      </c>
      <c r="E1379" t="s">
        <v>641</v>
      </c>
      <c r="F1379" s="3" t="s">
        <v>5950</v>
      </c>
      <c r="G1379" t="s">
        <v>5951</v>
      </c>
      <c r="H1379">
        <v>500</v>
      </c>
      <c r="I1379" t="s">
        <v>210</v>
      </c>
      <c r="J1379" t="s">
        <v>616</v>
      </c>
      <c r="K1379">
        <v>45</v>
      </c>
      <c r="L1379" t="s">
        <v>685</v>
      </c>
      <c r="M1379" s="3" t="s">
        <v>4968</v>
      </c>
      <c r="N1379" t="s">
        <v>5946</v>
      </c>
      <c r="O1379" t="s">
        <v>5947</v>
      </c>
      <c r="P1379">
        <v>83</v>
      </c>
      <c r="Q1379">
        <v>0</v>
      </c>
      <c r="R1379">
        <v>0</v>
      </c>
      <c r="S1379">
        <v>0</v>
      </c>
      <c r="T1379">
        <v>0</v>
      </c>
      <c r="U1379">
        <v>0</v>
      </c>
      <c r="V1379">
        <v>0</v>
      </c>
      <c r="W1379">
        <v>0</v>
      </c>
      <c r="X1379">
        <v>0</v>
      </c>
    </row>
    <row r="1380" spans="2:24" x14ac:dyDescent="0.3">
      <c r="B1380" s="3" t="s">
        <v>5952</v>
      </c>
      <c r="C1380" t="s">
        <v>5953</v>
      </c>
      <c r="D1380">
        <v>60</v>
      </c>
      <c r="E1380" t="s">
        <v>641</v>
      </c>
      <c r="F1380" s="3" t="s">
        <v>5954</v>
      </c>
      <c r="G1380" t="s">
        <v>5955</v>
      </c>
      <c r="H1380">
        <v>354</v>
      </c>
      <c r="I1380" t="s">
        <v>615</v>
      </c>
      <c r="J1380" t="s">
        <v>616</v>
      </c>
      <c r="K1380">
        <v>54</v>
      </c>
      <c r="L1380" t="s">
        <v>617</v>
      </c>
      <c r="M1380" s="3" t="s">
        <v>4968</v>
      </c>
      <c r="N1380" t="s">
        <v>5946</v>
      </c>
      <c r="O1380" t="s">
        <v>5947</v>
      </c>
      <c r="P1380">
        <v>0</v>
      </c>
      <c r="Q1380">
        <v>0</v>
      </c>
      <c r="R1380">
        <v>0</v>
      </c>
      <c r="S1380">
        <v>0</v>
      </c>
      <c r="T1380">
        <v>0</v>
      </c>
      <c r="U1380">
        <v>0</v>
      </c>
      <c r="V1380">
        <v>52</v>
      </c>
      <c r="W1380">
        <v>0</v>
      </c>
      <c r="X1380">
        <v>0</v>
      </c>
    </row>
    <row r="1381" spans="2:24" x14ac:dyDescent="0.3">
      <c r="B1381" s="3" t="s">
        <v>5956</v>
      </c>
      <c r="C1381" t="s">
        <v>5957</v>
      </c>
      <c r="D1381">
        <v>95</v>
      </c>
      <c r="E1381" t="s">
        <v>626</v>
      </c>
      <c r="F1381" s="3" t="s">
        <v>5958</v>
      </c>
      <c r="G1381" t="s">
        <v>5959</v>
      </c>
      <c r="H1381">
        <v>500</v>
      </c>
      <c r="I1381" t="s">
        <v>210</v>
      </c>
      <c r="J1381" t="s">
        <v>616</v>
      </c>
      <c r="K1381">
        <v>43</v>
      </c>
      <c r="L1381" t="s">
        <v>636</v>
      </c>
      <c r="M1381" s="3" t="s">
        <v>4968</v>
      </c>
      <c r="N1381" t="s">
        <v>5946</v>
      </c>
      <c r="O1381" t="s">
        <v>5947</v>
      </c>
      <c r="P1381">
        <v>80</v>
      </c>
      <c r="Q1381">
        <v>0</v>
      </c>
      <c r="R1381">
        <v>0</v>
      </c>
      <c r="S1381">
        <v>0</v>
      </c>
      <c r="T1381">
        <v>0</v>
      </c>
      <c r="U1381">
        <v>0</v>
      </c>
      <c r="V1381">
        <v>0</v>
      </c>
      <c r="W1381">
        <v>0</v>
      </c>
      <c r="X1381">
        <v>0</v>
      </c>
    </row>
    <row r="1382" spans="2:24" x14ac:dyDescent="0.3">
      <c r="B1382" s="3" t="s">
        <v>5960</v>
      </c>
      <c r="C1382" t="s">
        <v>5961</v>
      </c>
      <c r="D1382">
        <v>73</v>
      </c>
      <c r="E1382" t="s">
        <v>1099</v>
      </c>
      <c r="F1382" s="3" t="s">
        <v>5962</v>
      </c>
      <c r="G1382" t="s">
        <v>5963</v>
      </c>
      <c r="H1382">
        <v>500</v>
      </c>
      <c r="I1382" t="s">
        <v>210</v>
      </c>
      <c r="J1382" t="s">
        <v>616</v>
      </c>
      <c r="K1382">
        <v>45</v>
      </c>
      <c r="L1382" t="s">
        <v>685</v>
      </c>
      <c r="M1382" s="3" t="s">
        <v>4968</v>
      </c>
      <c r="N1382" t="s">
        <v>5946</v>
      </c>
      <c r="O1382" t="s">
        <v>5947</v>
      </c>
      <c r="P1382">
        <v>103</v>
      </c>
      <c r="Q1382">
        <v>0</v>
      </c>
      <c r="R1382">
        <v>0</v>
      </c>
      <c r="S1382">
        <v>0</v>
      </c>
      <c r="T1382">
        <v>0</v>
      </c>
      <c r="U1382">
        <v>0</v>
      </c>
      <c r="V1382">
        <v>0</v>
      </c>
      <c r="W1382">
        <v>0</v>
      </c>
      <c r="X1382">
        <v>0</v>
      </c>
    </row>
    <row r="1383" spans="2:24" x14ac:dyDescent="0.3">
      <c r="B1383" s="3" t="s">
        <v>5964</v>
      </c>
      <c r="C1383" t="s">
        <v>5965</v>
      </c>
      <c r="D1383">
        <v>60</v>
      </c>
      <c r="E1383" t="s">
        <v>641</v>
      </c>
      <c r="F1383" s="3" t="s">
        <v>5966</v>
      </c>
      <c r="G1383" t="s">
        <v>5967</v>
      </c>
      <c r="H1383">
        <v>354</v>
      </c>
      <c r="I1383" t="s">
        <v>615</v>
      </c>
      <c r="J1383" t="s">
        <v>629</v>
      </c>
      <c r="K1383">
        <v>54</v>
      </c>
      <c r="L1383" t="s">
        <v>617</v>
      </c>
      <c r="M1383" s="3" t="s">
        <v>4968</v>
      </c>
      <c r="N1383" t="s">
        <v>5946</v>
      </c>
      <c r="O1383" t="s">
        <v>5947</v>
      </c>
      <c r="P1383">
        <v>0</v>
      </c>
      <c r="Q1383">
        <v>0</v>
      </c>
      <c r="R1383">
        <v>0</v>
      </c>
      <c r="S1383">
        <v>0</v>
      </c>
      <c r="T1383">
        <v>0</v>
      </c>
      <c r="U1383">
        <v>0</v>
      </c>
      <c r="V1383">
        <v>88</v>
      </c>
      <c r="W1383">
        <v>0</v>
      </c>
      <c r="X1383">
        <v>0</v>
      </c>
    </row>
    <row r="1384" spans="2:24" x14ac:dyDescent="0.3">
      <c r="B1384" s="3" t="s">
        <v>5964</v>
      </c>
      <c r="C1384" t="s">
        <v>5965</v>
      </c>
      <c r="D1384">
        <v>60</v>
      </c>
      <c r="E1384" t="s">
        <v>641</v>
      </c>
      <c r="F1384" s="3" t="s">
        <v>5968</v>
      </c>
      <c r="G1384" t="s">
        <v>5969</v>
      </c>
      <c r="H1384">
        <v>207</v>
      </c>
      <c r="I1384" t="s">
        <v>706</v>
      </c>
      <c r="J1384" t="s">
        <v>616</v>
      </c>
      <c r="K1384">
        <v>9</v>
      </c>
      <c r="L1384" t="s">
        <v>707</v>
      </c>
      <c r="M1384" s="3" t="s">
        <v>4968</v>
      </c>
      <c r="N1384" t="s">
        <v>5946</v>
      </c>
      <c r="O1384" t="s">
        <v>5947</v>
      </c>
      <c r="P1384">
        <v>0</v>
      </c>
      <c r="Q1384">
        <v>15</v>
      </c>
      <c r="R1384">
        <v>0</v>
      </c>
      <c r="S1384">
        <v>0</v>
      </c>
      <c r="T1384">
        <v>0</v>
      </c>
      <c r="U1384">
        <v>0</v>
      </c>
      <c r="V1384">
        <v>0</v>
      </c>
      <c r="W1384">
        <v>0</v>
      </c>
      <c r="X1384">
        <v>0</v>
      </c>
    </row>
    <row r="1385" spans="2:24" x14ac:dyDescent="0.3">
      <c r="B1385" s="3" t="s">
        <v>264</v>
      </c>
      <c r="C1385" t="s">
        <v>265</v>
      </c>
      <c r="D1385">
        <v>17</v>
      </c>
      <c r="E1385" t="s">
        <v>712</v>
      </c>
      <c r="F1385" s="3" t="s">
        <v>5970</v>
      </c>
      <c r="G1385" t="s">
        <v>5971</v>
      </c>
      <c r="H1385">
        <v>202</v>
      </c>
      <c r="I1385" t="s">
        <v>650</v>
      </c>
      <c r="J1385" t="s">
        <v>616</v>
      </c>
      <c r="K1385">
        <v>52</v>
      </c>
      <c r="L1385" t="s">
        <v>2686</v>
      </c>
      <c r="M1385" s="3" t="s">
        <v>4968</v>
      </c>
      <c r="N1385" t="s">
        <v>5946</v>
      </c>
      <c r="O1385" t="s">
        <v>5947</v>
      </c>
      <c r="P1385">
        <v>0</v>
      </c>
      <c r="Q1385">
        <v>0</v>
      </c>
      <c r="R1385">
        <v>0</v>
      </c>
      <c r="S1385">
        <v>4</v>
      </c>
      <c r="T1385">
        <v>0</v>
      </c>
      <c r="U1385">
        <v>0</v>
      </c>
      <c r="V1385">
        <v>0</v>
      </c>
      <c r="W1385">
        <v>0</v>
      </c>
      <c r="X1385">
        <v>0</v>
      </c>
    </row>
    <row r="1386" spans="2:24" x14ac:dyDescent="0.3">
      <c r="B1386" s="3" t="s">
        <v>264</v>
      </c>
      <c r="C1386" t="s">
        <v>265</v>
      </c>
      <c r="D1386">
        <v>17</v>
      </c>
      <c r="E1386" t="s">
        <v>712</v>
      </c>
      <c r="F1386" s="3" t="s">
        <v>5972</v>
      </c>
      <c r="G1386" t="s">
        <v>5973</v>
      </c>
      <c r="H1386">
        <v>202</v>
      </c>
      <c r="I1386" t="s">
        <v>650</v>
      </c>
      <c r="J1386" t="s">
        <v>616</v>
      </c>
      <c r="K1386">
        <v>52</v>
      </c>
      <c r="L1386" t="s">
        <v>2686</v>
      </c>
      <c r="M1386" s="3" t="s">
        <v>4968</v>
      </c>
      <c r="N1386" t="s">
        <v>5946</v>
      </c>
      <c r="O1386" t="s">
        <v>5947</v>
      </c>
      <c r="P1386">
        <v>0</v>
      </c>
      <c r="Q1386">
        <v>0</v>
      </c>
      <c r="R1386">
        <v>0</v>
      </c>
      <c r="S1386">
        <v>0</v>
      </c>
      <c r="T1386">
        <v>0</v>
      </c>
      <c r="U1386">
        <v>0</v>
      </c>
      <c r="V1386">
        <v>0</v>
      </c>
      <c r="W1386">
        <v>0</v>
      </c>
      <c r="X1386">
        <v>0</v>
      </c>
    </row>
    <row r="1387" spans="2:24" x14ac:dyDescent="0.3">
      <c r="B1387" s="3" t="s">
        <v>5974</v>
      </c>
      <c r="C1387" t="s">
        <v>5975</v>
      </c>
      <c r="D1387">
        <v>63</v>
      </c>
      <c r="E1387" t="s">
        <v>1305</v>
      </c>
      <c r="F1387" s="3" t="s">
        <v>5976</v>
      </c>
      <c r="G1387" t="s">
        <v>5977</v>
      </c>
      <c r="H1387">
        <v>502</v>
      </c>
      <c r="I1387" t="s">
        <v>1021</v>
      </c>
      <c r="J1387" t="s">
        <v>629</v>
      </c>
      <c r="K1387">
        <v>8</v>
      </c>
      <c r="L1387" t="s">
        <v>786</v>
      </c>
      <c r="M1387" s="3" t="s">
        <v>4968</v>
      </c>
      <c r="N1387" t="s">
        <v>5946</v>
      </c>
      <c r="O1387" t="s">
        <v>5947</v>
      </c>
      <c r="P1387">
        <v>24</v>
      </c>
      <c r="Q1387">
        <v>0</v>
      </c>
      <c r="R1387">
        <v>0</v>
      </c>
      <c r="S1387">
        <v>0</v>
      </c>
      <c r="T1387">
        <v>0</v>
      </c>
      <c r="U1387">
        <v>0</v>
      </c>
      <c r="V1387">
        <v>0</v>
      </c>
      <c r="W1387">
        <v>0</v>
      </c>
      <c r="X1387">
        <v>0</v>
      </c>
    </row>
    <row r="1388" spans="2:24" x14ac:dyDescent="0.3">
      <c r="B1388" s="3" t="s">
        <v>238</v>
      </c>
      <c r="C1388" t="s">
        <v>239</v>
      </c>
      <c r="D1388">
        <v>60</v>
      </c>
      <c r="E1388" t="s">
        <v>641</v>
      </c>
      <c r="F1388" s="3" t="s">
        <v>5978</v>
      </c>
      <c r="G1388" t="s">
        <v>5979</v>
      </c>
      <c r="H1388">
        <v>500</v>
      </c>
      <c r="I1388" t="s">
        <v>210</v>
      </c>
      <c r="J1388" t="s">
        <v>616</v>
      </c>
      <c r="K1388">
        <v>41</v>
      </c>
      <c r="L1388" t="s">
        <v>660</v>
      </c>
      <c r="M1388" s="3" t="s">
        <v>4968</v>
      </c>
      <c r="N1388" t="s">
        <v>5946</v>
      </c>
      <c r="O1388" t="s">
        <v>5947</v>
      </c>
      <c r="P1388">
        <v>95</v>
      </c>
      <c r="Q1388">
        <v>0</v>
      </c>
      <c r="R1388">
        <v>0</v>
      </c>
      <c r="S1388">
        <v>0</v>
      </c>
      <c r="T1388">
        <v>0</v>
      </c>
      <c r="U1388">
        <v>0</v>
      </c>
      <c r="V1388">
        <v>0</v>
      </c>
      <c r="W1388">
        <v>0</v>
      </c>
      <c r="X1388">
        <v>0</v>
      </c>
    </row>
    <row r="1389" spans="2:24" x14ac:dyDescent="0.3">
      <c r="B1389" s="3" t="s">
        <v>238</v>
      </c>
      <c r="C1389" t="s">
        <v>239</v>
      </c>
      <c r="D1389">
        <v>60</v>
      </c>
      <c r="E1389" t="s">
        <v>641</v>
      </c>
      <c r="F1389" s="3" t="s">
        <v>5980</v>
      </c>
      <c r="G1389" t="s">
        <v>5981</v>
      </c>
      <c r="H1389">
        <v>500</v>
      </c>
      <c r="I1389" t="s">
        <v>210</v>
      </c>
      <c r="J1389" t="s">
        <v>616</v>
      </c>
      <c r="K1389">
        <v>47</v>
      </c>
      <c r="L1389" t="s">
        <v>630</v>
      </c>
      <c r="M1389" s="3" t="s">
        <v>4968</v>
      </c>
      <c r="N1389" t="s">
        <v>5946</v>
      </c>
      <c r="O1389" t="s">
        <v>5947</v>
      </c>
      <c r="P1389">
        <v>71</v>
      </c>
      <c r="Q1389">
        <v>0</v>
      </c>
      <c r="R1389">
        <v>0</v>
      </c>
      <c r="S1389">
        <v>0</v>
      </c>
      <c r="T1389">
        <v>0</v>
      </c>
      <c r="U1389">
        <v>0</v>
      </c>
      <c r="V1389">
        <v>0</v>
      </c>
      <c r="W1389">
        <v>0</v>
      </c>
      <c r="X1389">
        <v>0</v>
      </c>
    </row>
    <row r="1390" spans="2:24" x14ac:dyDescent="0.3">
      <c r="B1390" s="3" t="s">
        <v>3226</v>
      </c>
      <c r="C1390" t="s">
        <v>3227</v>
      </c>
      <c r="D1390">
        <v>60</v>
      </c>
      <c r="E1390" t="s">
        <v>641</v>
      </c>
      <c r="F1390" s="3" t="s">
        <v>5982</v>
      </c>
      <c r="G1390" t="s">
        <v>5983</v>
      </c>
      <c r="H1390">
        <v>500</v>
      </c>
      <c r="I1390" t="s">
        <v>210</v>
      </c>
      <c r="J1390" t="s">
        <v>616</v>
      </c>
      <c r="K1390">
        <v>47</v>
      </c>
      <c r="L1390" t="s">
        <v>630</v>
      </c>
      <c r="M1390" s="3" t="s">
        <v>4968</v>
      </c>
      <c r="N1390" t="s">
        <v>5946</v>
      </c>
      <c r="O1390" t="s">
        <v>5947</v>
      </c>
      <c r="P1390">
        <v>86</v>
      </c>
      <c r="Q1390">
        <v>0</v>
      </c>
      <c r="R1390">
        <v>0</v>
      </c>
      <c r="S1390">
        <v>0</v>
      </c>
      <c r="T1390">
        <v>0</v>
      </c>
      <c r="U1390">
        <v>0</v>
      </c>
      <c r="V1390">
        <v>0</v>
      </c>
      <c r="W1390">
        <v>0</v>
      </c>
      <c r="X1390">
        <v>0</v>
      </c>
    </row>
    <row r="1391" spans="2:24" x14ac:dyDescent="0.3">
      <c r="B1391" s="3" t="s">
        <v>1705</v>
      </c>
      <c r="C1391" t="s">
        <v>1706</v>
      </c>
      <c r="D1391">
        <v>63</v>
      </c>
      <c r="E1391" t="s">
        <v>1305</v>
      </c>
      <c r="F1391" s="3" t="s">
        <v>5984</v>
      </c>
      <c r="G1391" t="s">
        <v>5985</v>
      </c>
      <c r="H1391">
        <v>500</v>
      </c>
      <c r="I1391" t="s">
        <v>210</v>
      </c>
      <c r="J1391" t="s">
        <v>616</v>
      </c>
      <c r="K1391">
        <v>45</v>
      </c>
      <c r="L1391" t="s">
        <v>685</v>
      </c>
      <c r="M1391" s="3" t="s">
        <v>4968</v>
      </c>
      <c r="N1391" t="s">
        <v>5946</v>
      </c>
      <c r="O1391" t="s">
        <v>5947</v>
      </c>
      <c r="P1391">
        <v>75</v>
      </c>
      <c r="Q1391">
        <v>0</v>
      </c>
      <c r="R1391">
        <v>0</v>
      </c>
      <c r="S1391">
        <v>3</v>
      </c>
      <c r="T1391">
        <v>0</v>
      </c>
      <c r="U1391">
        <v>0</v>
      </c>
      <c r="V1391">
        <v>0</v>
      </c>
      <c r="W1391">
        <v>0</v>
      </c>
      <c r="X1391">
        <v>0</v>
      </c>
    </row>
    <row r="1392" spans="2:24" x14ac:dyDescent="0.3">
      <c r="B1392" s="3" t="s">
        <v>5986</v>
      </c>
      <c r="C1392" t="s">
        <v>5987</v>
      </c>
      <c r="D1392">
        <v>73</v>
      </c>
      <c r="E1392" t="s">
        <v>1099</v>
      </c>
      <c r="F1392" s="3" t="s">
        <v>5988</v>
      </c>
      <c r="G1392" t="s">
        <v>5989</v>
      </c>
      <c r="H1392">
        <v>500</v>
      </c>
      <c r="I1392" t="s">
        <v>210</v>
      </c>
      <c r="J1392" t="s">
        <v>616</v>
      </c>
      <c r="K1392">
        <v>47</v>
      </c>
      <c r="L1392" t="s">
        <v>630</v>
      </c>
      <c r="M1392" s="3" t="s">
        <v>4968</v>
      </c>
      <c r="N1392" t="s">
        <v>5990</v>
      </c>
      <c r="O1392" t="s">
        <v>5991</v>
      </c>
      <c r="P1392">
        <v>61</v>
      </c>
      <c r="Q1392">
        <v>0</v>
      </c>
      <c r="R1392">
        <v>0</v>
      </c>
      <c r="S1392">
        <v>6</v>
      </c>
      <c r="T1392">
        <v>0</v>
      </c>
      <c r="U1392">
        <v>0</v>
      </c>
      <c r="V1392">
        <v>0</v>
      </c>
      <c r="W1392">
        <v>0</v>
      </c>
      <c r="X1392">
        <v>0</v>
      </c>
    </row>
    <row r="1393" spans="2:24" x14ac:dyDescent="0.3">
      <c r="B1393" s="3" t="s">
        <v>5599</v>
      </c>
      <c r="C1393" t="s">
        <v>5600</v>
      </c>
      <c r="D1393">
        <v>61</v>
      </c>
      <c r="E1393" t="s">
        <v>688</v>
      </c>
      <c r="F1393" s="3" t="s">
        <v>5992</v>
      </c>
      <c r="G1393" t="s">
        <v>5993</v>
      </c>
      <c r="H1393">
        <v>202</v>
      </c>
      <c r="I1393" t="s">
        <v>650</v>
      </c>
      <c r="J1393" t="s">
        <v>616</v>
      </c>
      <c r="K1393">
        <v>52</v>
      </c>
      <c r="L1393" t="s">
        <v>2686</v>
      </c>
      <c r="M1393" s="3" t="s">
        <v>4968</v>
      </c>
      <c r="N1393" t="s">
        <v>5990</v>
      </c>
      <c r="O1393" t="s">
        <v>5991</v>
      </c>
      <c r="P1393">
        <v>0</v>
      </c>
      <c r="Q1393">
        <v>0</v>
      </c>
      <c r="R1393">
        <v>0</v>
      </c>
      <c r="S1393">
        <v>0</v>
      </c>
      <c r="T1393">
        <v>0</v>
      </c>
      <c r="U1393">
        <v>0</v>
      </c>
      <c r="V1393">
        <v>0</v>
      </c>
      <c r="W1393">
        <v>0</v>
      </c>
      <c r="X1393">
        <v>0</v>
      </c>
    </row>
    <row r="1394" spans="2:24" x14ac:dyDescent="0.3">
      <c r="B1394" s="3" t="s">
        <v>5994</v>
      </c>
      <c r="C1394" t="s">
        <v>5995</v>
      </c>
      <c r="D1394">
        <v>95</v>
      </c>
      <c r="E1394" t="s">
        <v>626</v>
      </c>
      <c r="F1394" s="3" t="s">
        <v>5996</v>
      </c>
      <c r="G1394" t="s">
        <v>5997</v>
      </c>
      <c r="H1394">
        <v>500</v>
      </c>
      <c r="I1394" t="s">
        <v>210</v>
      </c>
      <c r="J1394" t="s">
        <v>616</v>
      </c>
      <c r="K1394">
        <v>47</v>
      </c>
      <c r="L1394" t="s">
        <v>630</v>
      </c>
      <c r="M1394" s="3" t="s">
        <v>4968</v>
      </c>
      <c r="N1394" t="s">
        <v>5990</v>
      </c>
      <c r="O1394" t="s">
        <v>5991</v>
      </c>
      <c r="P1394">
        <v>90</v>
      </c>
      <c r="Q1394">
        <v>0</v>
      </c>
      <c r="R1394">
        <v>0</v>
      </c>
      <c r="S1394">
        <v>0</v>
      </c>
      <c r="T1394">
        <v>0</v>
      </c>
      <c r="U1394">
        <v>0</v>
      </c>
      <c r="V1394">
        <v>0</v>
      </c>
      <c r="W1394">
        <v>0</v>
      </c>
      <c r="X1394">
        <v>0</v>
      </c>
    </row>
    <row r="1395" spans="2:24" x14ac:dyDescent="0.3">
      <c r="B1395" s="3" t="s">
        <v>242</v>
      </c>
      <c r="C1395" t="s">
        <v>243</v>
      </c>
      <c r="D1395">
        <v>95</v>
      </c>
      <c r="E1395" t="s">
        <v>626</v>
      </c>
      <c r="F1395" s="3" t="s">
        <v>5998</v>
      </c>
      <c r="G1395" t="s">
        <v>5999</v>
      </c>
      <c r="H1395">
        <v>500</v>
      </c>
      <c r="I1395" t="s">
        <v>210</v>
      </c>
      <c r="J1395" t="s">
        <v>616</v>
      </c>
      <c r="K1395">
        <v>43</v>
      </c>
      <c r="L1395" t="s">
        <v>636</v>
      </c>
      <c r="M1395" s="3" t="s">
        <v>4968</v>
      </c>
      <c r="N1395" t="s">
        <v>5990</v>
      </c>
      <c r="O1395" t="s">
        <v>5991</v>
      </c>
      <c r="P1395">
        <v>93</v>
      </c>
      <c r="Q1395">
        <v>0</v>
      </c>
      <c r="R1395">
        <v>0</v>
      </c>
      <c r="S1395">
        <v>2</v>
      </c>
      <c r="T1395">
        <v>0</v>
      </c>
      <c r="U1395">
        <v>0</v>
      </c>
      <c r="V1395">
        <v>0</v>
      </c>
      <c r="W1395">
        <v>0</v>
      </c>
      <c r="X1395">
        <v>0</v>
      </c>
    </row>
    <row r="1396" spans="2:24" x14ac:dyDescent="0.3">
      <c r="B1396" s="3" t="s">
        <v>264</v>
      </c>
      <c r="C1396" t="s">
        <v>265</v>
      </c>
      <c r="D1396">
        <v>17</v>
      </c>
      <c r="E1396" t="s">
        <v>712</v>
      </c>
      <c r="F1396" s="3" t="s">
        <v>6000</v>
      </c>
      <c r="G1396" t="s">
        <v>6001</v>
      </c>
      <c r="H1396">
        <v>202</v>
      </c>
      <c r="I1396" t="s">
        <v>650</v>
      </c>
      <c r="J1396" t="s">
        <v>616</v>
      </c>
      <c r="K1396">
        <v>52</v>
      </c>
      <c r="L1396" t="s">
        <v>2686</v>
      </c>
      <c r="M1396" s="3" t="s">
        <v>4968</v>
      </c>
      <c r="N1396" t="s">
        <v>5990</v>
      </c>
      <c r="O1396" t="s">
        <v>5991</v>
      </c>
      <c r="P1396">
        <v>0</v>
      </c>
      <c r="Q1396">
        <v>0</v>
      </c>
      <c r="R1396">
        <v>0</v>
      </c>
      <c r="S1396">
        <v>0</v>
      </c>
      <c r="T1396">
        <v>0</v>
      </c>
      <c r="U1396">
        <v>0</v>
      </c>
      <c r="V1396">
        <v>0</v>
      </c>
      <c r="W1396">
        <v>0</v>
      </c>
      <c r="X1396">
        <v>0</v>
      </c>
    </row>
    <row r="1397" spans="2:24" x14ac:dyDescent="0.3">
      <c r="B1397" s="3" t="s">
        <v>264</v>
      </c>
      <c r="C1397" t="s">
        <v>265</v>
      </c>
      <c r="D1397">
        <v>17</v>
      </c>
      <c r="E1397" t="s">
        <v>712</v>
      </c>
      <c r="F1397" s="3" t="s">
        <v>6002</v>
      </c>
      <c r="G1397" t="s">
        <v>6003</v>
      </c>
      <c r="H1397">
        <v>500</v>
      </c>
      <c r="I1397" t="s">
        <v>210</v>
      </c>
      <c r="J1397" t="s">
        <v>616</v>
      </c>
      <c r="K1397">
        <v>45</v>
      </c>
      <c r="L1397" t="s">
        <v>685</v>
      </c>
      <c r="M1397" s="3" t="s">
        <v>4968</v>
      </c>
      <c r="N1397" t="s">
        <v>5990</v>
      </c>
      <c r="O1397" t="s">
        <v>5991</v>
      </c>
      <c r="P1397">
        <v>73</v>
      </c>
      <c r="Q1397">
        <v>0</v>
      </c>
      <c r="R1397">
        <v>0</v>
      </c>
      <c r="S1397">
        <v>0</v>
      </c>
      <c r="T1397">
        <v>0</v>
      </c>
      <c r="U1397">
        <v>0</v>
      </c>
      <c r="V1397">
        <v>0</v>
      </c>
      <c r="W1397">
        <v>0</v>
      </c>
      <c r="X1397">
        <v>0</v>
      </c>
    </row>
    <row r="1398" spans="2:24" x14ac:dyDescent="0.3">
      <c r="B1398" s="3" t="s">
        <v>264</v>
      </c>
      <c r="C1398" t="s">
        <v>265</v>
      </c>
      <c r="D1398">
        <v>17</v>
      </c>
      <c r="E1398" t="s">
        <v>712</v>
      </c>
      <c r="F1398" s="3" t="s">
        <v>6004</v>
      </c>
      <c r="G1398" t="s">
        <v>6005</v>
      </c>
      <c r="H1398">
        <v>202</v>
      </c>
      <c r="I1398" t="s">
        <v>650</v>
      </c>
      <c r="J1398" t="s">
        <v>616</v>
      </c>
      <c r="K1398">
        <v>52</v>
      </c>
      <c r="L1398" t="s">
        <v>2686</v>
      </c>
      <c r="M1398" s="3" t="s">
        <v>4968</v>
      </c>
      <c r="N1398" t="s">
        <v>5990</v>
      </c>
      <c r="O1398" t="s">
        <v>5991</v>
      </c>
      <c r="P1398">
        <v>0</v>
      </c>
      <c r="Q1398">
        <v>0</v>
      </c>
      <c r="R1398">
        <v>0</v>
      </c>
      <c r="S1398">
        <v>1</v>
      </c>
      <c r="T1398">
        <v>0</v>
      </c>
      <c r="U1398">
        <v>0</v>
      </c>
      <c r="V1398">
        <v>0</v>
      </c>
      <c r="W1398">
        <v>0</v>
      </c>
      <c r="X1398">
        <v>0</v>
      </c>
    </row>
    <row r="1399" spans="2:24" x14ac:dyDescent="0.3">
      <c r="B1399" s="3" t="s">
        <v>238</v>
      </c>
      <c r="C1399" t="s">
        <v>239</v>
      </c>
      <c r="D1399">
        <v>60</v>
      </c>
      <c r="E1399" t="s">
        <v>641</v>
      </c>
      <c r="F1399" s="3" t="s">
        <v>6006</v>
      </c>
      <c r="G1399" t="s">
        <v>6007</v>
      </c>
      <c r="H1399">
        <v>354</v>
      </c>
      <c r="I1399" t="s">
        <v>615</v>
      </c>
      <c r="J1399" t="s">
        <v>629</v>
      </c>
      <c r="K1399">
        <v>54</v>
      </c>
      <c r="L1399" t="s">
        <v>617</v>
      </c>
      <c r="M1399" s="3" t="s">
        <v>4968</v>
      </c>
      <c r="N1399" t="s">
        <v>5990</v>
      </c>
      <c r="O1399" t="s">
        <v>5991</v>
      </c>
      <c r="P1399">
        <v>0</v>
      </c>
      <c r="Q1399">
        <v>0</v>
      </c>
      <c r="R1399">
        <v>0</v>
      </c>
      <c r="S1399">
        <v>0</v>
      </c>
      <c r="T1399">
        <v>0</v>
      </c>
      <c r="U1399">
        <v>0</v>
      </c>
      <c r="V1399">
        <v>56</v>
      </c>
      <c r="W1399">
        <v>10</v>
      </c>
      <c r="X1399">
        <v>0</v>
      </c>
    </row>
    <row r="1400" spans="2:24" x14ac:dyDescent="0.3">
      <c r="B1400" s="3" t="s">
        <v>109</v>
      </c>
      <c r="C1400" t="s">
        <v>110</v>
      </c>
      <c r="D1400">
        <v>60</v>
      </c>
      <c r="E1400" t="s">
        <v>641</v>
      </c>
      <c r="F1400" s="3" t="s">
        <v>6008</v>
      </c>
      <c r="G1400" t="s">
        <v>6009</v>
      </c>
      <c r="H1400">
        <v>500</v>
      </c>
      <c r="I1400" t="s">
        <v>210</v>
      </c>
      <c r="J1400" t="s">
        <v>616</v>
      </c>
      <c r="K1400">
        <v>45</v>
      </c>
      <c r="L1400" t="s">
        <v>685</v>
      </c>
      <c r="M1400" s="3" t="s">
        <v>4968</v>
      </c>
      <c r="N1400" t="s">
        <v>5990</v>
      </c>
      <c r="O1400" t="s">
        <v>5991</v>
      </c>
      <c r="P1400">
        <v>80</v>
      </c>
      <c r="Q1400">
        <v>0</v>
      </c>
      <c r="R1400">
        <v>0</v>
      </c>
      <c r="S1400">
        <v>0</v>
      </c>
      <c r="T1400">
        <v>0</v>
      </c>
      <c r="U1400">
        <v>0</v>
      </c>
      <c r="V1400">
        <v>0</v>
      </c>
      <c r="W1400">
        <v>0</v>
      </c>
      <c r="X1400">
        <v>0</v>
      </c>
    </row>
    <row r="1401" spans="2:24" x14ac:dyDescent="0.3">
      <c r="B1401" s="3" t="s">
        <v>6010</v>
      </c>
      <c r="C1401" t="s">
        <v>6011</v>
      </c>
      <c r="D1401">
        <v>8</v>
      </c>
      <c r="E1401" t="s">
        <v>1549</v>
      </c>
      <c r="F1401" s="3" t="s">
        <v>6012</v>
      </c>
      <c r="G1401" t="s">
        <v>6013</v>
      </c>
      <c r="H1401">
        <v>500</v>
      </c>
      <c r="I1401" t="s">
        <v>210</v>
      </c>
      <c r="J1401" t="s">
        <v>629</v>
      </c>
      <c r="K1401">
        <v>45</v>
      </c>
      <c r="L1401" t="s">
        <v>685</v>
      </c>
      <c r="M1401" s="3" t="s">
        <v>6014</v>
      </c>
      <c r="N1401" t="s">
        <v>6015</v>
      </c>
      <c r="O1401" t="s">
        <v>6016</v>
      </c>
      <c r="P1401">
        <v>77</v>
      </c>
      <c r="Q1401">
        <v>0</v>
      </c>
      <c r="R1401">
        <v>6</v>
      </c>
      <c r="S1401">
        <v>3</v>
      </c>
      <c r="T1401">
        <v>0</v>
      </c>
      <c r="U1401">
        <v>0</v>
      </c>
      <c r="V1401">
        <v>0</v>
      </c>
      <c r="W1401">
        <v>0</v>
      </c>
      <c r="X1401">
        <v>0</v>
      </c>
    </row>
    <row r="1402" spans="2:24" x14ac:dyDescent="0.3">
      <c r="B1402" s="3" t="s">
        <v>6017</v>
      </c>
      <c r="C1402" t="s">
        <v>6018</v>
      </c>
      <c r="D1402">
        <v>61</v>
      </c>
      <c r="E1402" t="s">
        <v>688</v>
      </c>
      <c r="F1402" s="3" t="s">
        <v>6019</v>
      </c>
      <c r="G1402" t="s">
        <v>6020</v>
      </c>
      <c r="H1402">
        <v>354</v>
      </c>
      <c r="I1402" t="s">
        <v>615</v>
      </c>
      <c r="J1402" t="s">
        <v>616</v>
      </c>
      <c r="K1402">
        <v>54</v>
      </c>
      <c r="L1402" t="s">
        <v>617</v>
      </c>
      <c r="M1402" s="3" t="s">
        <v>6014</v>
      </c>
      <c r="N1402" t="s">
        <v>6021</v>
      </c>
      <c r="O1402" t="s">
        <v>6022</v>
      </c>
      <c r="P1402">
        <v>0</v>
      </c>
      <c r="Q1402">
        <v>0</v>
      </c>
      <c r="R1402">
        <v>0</v>
      </c>
      <c r="S1402">
        <v>0</v>
      </c>
      <c r="T1402">
        <v>0</v>
      </c>
      <c r="U1402">
        <v>0</v>
      </c>
      <c r="V1402">
        <v>27</v>
      </c>
      <c r="W1402">
        <v>0</v>
      </c>
      <c r="X1402">
        <v>0</v>
      </c>
    </row>
    <row r="1403" spans="2:24" x14ac:dyDescent="0.3">
      <c r="B1403" s="3" t="s">
        <v>6023</v>
      </c>
      <c r="C1403" t="s">
        <v>6024</v>
      </c>
      <c r="D1403">
        <v>8</v>
      </c>
      <c r="E1403" t="s">
        <v>1549</v>
      </c>
      <c r="F1403" s="3" t="s">
        <v>6025</v>
      </c>
      <c r="G1403" t="s">
        <v>6026</v>
      </c>
      <c r="H1403">
        <v>500</v>
      </c>
      <c r="I1403" t="s">
        <v>210</v>
      </c>
      <c r="J1403" t="s">
        <v>616</v>
      </c>
      <c r="K1403">
        <v>41</v>
      </c>
      <c r="L1403" t="s">
        <v>660</v>
      </c>
      <c r="M1403" s="3" t="s">
        <v>6014</v>
      </c>
      <c r="N1403" t="s">
        <v>6021</v>
      </c>
      <c r="O1403" t="s">
        <v>6022</v>
      </c>
      <c r="P1403">
        <v>39</v>
      </c>
      <c r="Q1403">
        <v>0</v>
      </c>
      <c r="R1403">
        <v>0</v>
      </c>
      <c r="S1403">
        <v>1</v>
      </c>
      <c r="T1403">
        <v>0</v>
      </c>
      <c r="U1403">
        <v>0</v>
      </c>
      <c r="V1403">
        <v>0</v>
      </c>
      <c r="W1403">
        <v>0</v>
      </c>
      <c r="X1403">
        <v>0</v>
      </c>
    </row>
    <row r="1404" spans="2:24" x14ac:dyDescent="0.3">
      <c r="B1404" s="3" t="s">
        <v>6017</v>
      </c>
      <c r="C1404" t="s">
        <v>6018</v>
      </c>
      <c r="D1404">
        <v>61</v>
      </c>
      <c r="E1404" t="s">
        <v>688</v>
      </c>
      <c r="F1404" s="3" t="s">
        <v>6027</v>
      </c>
      <c r="G1404" t="s">
        <v>6028</v>
      </c>
      <c r="H1404">
        <v>354</v>
      </c>
      <c r="I1404" t="s">
        <v>615</v>
      </c>
      <c r="J1404" t="s">
        <v>616</v>
      </c>
      <c r="K1404">
        <v>54</v>
      </c>
      <c r="L1404" t="s">
        <v>617</v>
      </c>
      <c r="M1404" s="3" t="s">
        <v>6014</v>
      </c>
      <c r="N1404" t="s">
        <v>6029</v>
      </c>
      <c r="O1404" t="s">
        <v>6030</v>
      </c>
      <c r="P1404">
        <v>0</v>
      </c>
      <c r="Q1404">
        <v>0</v>
      </c>
      <c r="R1404">
        <v>0</v>
      </c>
      <c r="S1404">
        <v>0</v>
      </c>
      <c r="T1404">
        <v>0</v>
      </c>
      <c r="U1404">
        <v>0</v>
      </c>
      <c r="V1404">
        <v>77</v>
      </c>
      <c r="W1404">
        <v>0</v>
      </c>
      <c r="X1404">
        <v>0</v>
      </c>
    </row>
    <row r="1405" spans="2:24" x14ac:dyDescent="0.3">
      <c r="B1405" s="3" t="s">
        <v>6017</v>
      </c>
      <c r="C1405" t="s">
        <v>6018</v>
      </c>
      <c r="D1405">
        <v>61</v>
      </c>
      <c r="E1405" t="s">
        <v>688</v>
      </c>
      <c r="F1405" s="3" t="s">
        <v>6031</v>
      </c>
      <c r="G1405" t="s">
        <v>6032</v>
      </c>
      <c r="H1405">
        <v>500</v>
      </c>
      <c r="I1405" t="s">
        <v>210</v>
      </c>
      <c r="J1405" t="s">
        <v>616</v>
      </c>
      <c r="K1405">
        <v>45</v>
      </c>
      <c r="L1405" t="s">
        <v>685</v>
      </c>
      <c r="M1405" s="3" t="s">
        <v>6014</v>
      </c>
      <c r="N1405" t="s">
        <v>6029</v>
      </c>
      <c r="O1405" t="s">
        <v>6030</v>
      </c>
      <c r="P1405">
        <v>21</v>
      </c>
      <c r="Q1405">
        <v>0</v>
      </c>
      <c r="R1405">
        <v>2</v>
      </c>
      <c r="S1405">
        <v>1</v>
      </c>
      <c r="T1405">
        <v>0</v>
      </c>
      <c r="U1405">
        <v>0</v>
      </c>
      <c r="V1405">
        <v>0</v>
      </c>
      <c r="W1405">
        <v>0</v>
      </c>
      <c r="X1405">
        <v>0</v>
      </c>
    </row>
    <row r="1406" spans="2:24" x14ac:dyDescent="0.3">
      <c r="B1406" s="3" t="s">
        <v>6033</v>
      </c>
      <c r="C1406" t="s">
        <v>6034</v>
      </c>
      <c r="D1406">
        <v>14</v>
      </c>
      <c r="E1406" t="s">
        <v>967</v>
      </c>
      <c r="F1406" s="3" t="s">
        <v>6035</v>
      </c>
      <c r="G1406" t="s">
        <v>6036</v>
      </c>
      <c r="H1406">
        <v>207</v>
      </c>
      <c r="I1406" t="s">
        <v>706</v>
      </c>
      <c r="J1406" t="s">
        <v>629</v>
      </c>
      <c r="K1406">
        <v>41</v>
      </c>
      <c r="L1406" t="s">
        <v>660</v>
      </c>
      <c r="M1406" s="3" t="s">
        <v>6014</v>
      </c>
      <c r="N1406" t="s">
        <v>6037</v>
      </c>
      <c r="O1406" t="s">
        <v>6038</v>
      </c>
      <c r="P1406">
        <v>0</v>
      </c>
      <c r="Q1406">
        <v>8</v>
      </c>
      <c r="R1406">
        <v>0</v>
      </c>
      <c r="S1406">
        <v>0</v>
      </c>
      <c r="T1406">
        <v>0</v>
      </c>
      <c r="U1406">
        <v>0</v>
      </c>
      <c r="V1406">
        <v>0</v>
      </c>
      <c r="W1406">
        <v>0</v>
      </c>
      <c r="X1406">
        <v>0</v>
      </c>
    </row>
    <row r="1407" spans="2:24" x14ac:dyDescent="0.3">
      <c r="B1407" s="3" t="s">
        <v>6033</v>
      </c>
      <c r="C1407" t="s">
        <v>6034</v>
      </c>
      <c r="D1407">
        <v>14</v>
      </c>
      <c r="E1407" t="s">
        <v>967</v>
      </c>
      <c r="F1407" s="3" t="s">
        <v>6039</v>
      </c>
      <c r="G1407" t="s">
        <v>6040</v>
      </c>
      <c r="H1407">
        <v>500</v>
      </c>
      <c r="I1407" t="s">
        <v>210</v>
      </c>
      <c r="J1407" t="s">
        <v>629</v>
      </c>
      <c r="K1407">
        <v>41</v>
      </c>
      <c r="L1407" t="s">
        <v>660</v>
      </c>
      <c r="M1407" s="3" t="s">
        <v>6014</v>
      </c>
      <c r="N1407" t="s">
        <v>6037</v>
      </c>
      <c r="O1407" t="s">
        <v>6038</v>
      </c>
      <c r="P1407">
        <v>155</v>
      </c>
      <c r="Q1407">
        <v>0</v>
      </c>
      <c r="R1407">
        <v>0</v>
      </c>
      <c r="S1407">
        <v>0</v>
      </c>
      <c r="T1407">
        <v>0</v>
      </c>
      <c r="U1407">
        <v>0</v>
      </c>
      <c r="V1407">
        <v>0</v>
      </c>
      <c r="W1407">
        <v>0</v>
      </c>
      <c r="X1407">
        <v>0</v>
      </c>
    </row>
    <row r="1408" spans="2:24" x14ac:dyDescent="0.3">
      <c r="B1408" s="3" t="s">
        <v>6041</v>
      </c>
      <c r="C1408" t="s">
        <v>6042</v>
      </c>
      <c r="D1408">
        <v>8</v>
      </c>
      <c r="E1408" t="s">
        <v>1549</v>
      </c>
      <c r="F1408" s="3" t="s">
        <v>6043</v>
      </c>
      <c r="G1408" t="s">
        <v>6044</v>
      </c>
      <c r="H1408">
        <v>500</v>
      </c>
      <c r="I1408" t="s">
        <v>210</v>
      </c>
      <c r="J1408" t="s">
        <v>629</v>
      </c>
      <c r="K1408">
        <v>45</v>
      </c>
      <c r="L1408" t="s">
        <v>685</v>
      </c>
      <c r="M1408" s="3" t="s">
        <v>6014</v>
      </c>
      <c r="N1408" t="s">
        <v>6037</v>
      </c>
      <c r="O1408" t="s">
        <v>6038</v>
      </c>
      <c r="P1408">
        <v>84</v>
      </c>
      <c r="Q1408">
        <v>0</v>
      </c>
      <c r="R1408">
        <v>0</v>
      </c>
      <c r="S1408">
        <v>3</v>
      </c>
      <c r="T1408">
        <v>0</v>
      </c>
      <c r="U1408">
        <v>0</v>
      </c>
      <c r="V1408">
        <v>0</v>
      </c>
      <c r="W1408">
        <v>0</v>
      </c>
      <c r="X1408">
        <v>0</v>
      </c>
    </row>
    <row r="1409" spans="2:24" x14ac:dyDescent="0.3">
      <c r="B1409" s="3" t="s">
        <v>6041</v>
      </c>
      <c r="C1409" t="s">
        <v>6042</v>
      </c>
      <c r="D1409">
        <v>8</v>
      </c>
      <c r="E1409" t="s">
        <v>1549</v>
      </c>
      <c r="F1409" s="3" t="s">
        <v>6045</v>
      </c>
      <c r="G1409" t="s">
        <v>6046</v>
      </c>
      <c r="H1409">
        <v>202</v>
      </c>
      <c r="I1409" t="s">
        <v>650</v>
      </c>
      <c r="J1409" t="s">
        <v>629</v>
      </c>
      <c r="K1409">
        <v>8</v>
      </c>
      <c r="L1409" t="s">
        <v>786</v>
      </c>
      <c r="M1409" s="3" t="s">
        <v>6014</v>
      </c>
      <c r="N1409" t="s">
        <v>6037</v>
      </c>
      <c r="O1409" t="s">
        <v>6038</v>
      </c>
      <c r="P1409">
        <v>0</v>
      </c>
      <c r="Q1409">
        <v>0</v>
      </c>
      <c r="R1409">
        <v>0</v>
      </c>
      <c r="S1409">
        <v>0</v>
      </c>
      <c r="T1409">
        <v>0</v>
      </c>
      <c r="U1409">
        <v>0</v>
      </c>
      <c r="V1409">
        <v>0</v>
      </c>
      <c r="W1409">
        <v>0</v>
      </c>
      <c r="X1409">
        <v>0</v>
      </c>
    </row>
    <row r="1410" spans="2:24" x14ac:dyDescent="0.3">
      <c r="B1410" s="3" t="s">
        <v>6047</v>
      </c>
      <c r="C1410" t="s">
        <v>6048</v>
      </c>
      <c r="D1410">
        <v>72</v>
      </c>
      <c r="E1410" t="s">
        <v>633</v>
      </c>
      <c r="F1410" s="3" t="s">
        <v>6049</v>
      </c>
      <c r="G1410" t="s">
        <v>6050</v>
      </c>
      <c r="H1410">
        <v>500</v>
      </c>
      <c r="I1410" t="s">
        <v>210</v>
      </c>
      <c r="J1410" t="s">
        <v>616</v>
      </c>
      <c r="K1410">
        <v>47</v>
      </c>
      <c r="L1410" t="s">
        <v>630</v>
      </c>
      <c r="M1410" s="3" t="s">
        <v>6014</v>
      </c>
      <c r="N1410" t="s">
        <v>6037</v>
      </c>
      <c r="O1410" t="s">
        <v>6038</v>
      </c>
      <c r="P1410">
        <v>54</v>
      </c>
      <c r="Q1410">
        <v>0</v>
      </c>
      <c r="R1410">
        <v>0</v>
      </c>
      <c r="S1410">
        <v>0</v>
      </c>
      <c r="T1410">
        <v>0</v>
      </c>
      <c r="U1410">
        <v>0</v>
      </c>
      <c r="V1410">
        <v>0</v>
      </c>
      <c r="W1410">
        <v>0</v>
      </c>
      <c r="X1410">
        <v>0</v>
      </c>
    </row>
    <row r="1411" spans="2:24" x14ac:dyDescent="0.3">
      <c r="B1411" s="3" t="s">
        <v>6051</v>
      </c>
      <c r="C1411" t="s">
        <v>6052</v>
      </c>
      <c r="D1411">
        <v>63</v>
      </c>
      <c r="E1411" t="s">
        <v>1305</v>
      </c>
      <c r="F1411" s="3" t="s">
        <v>6053</v>
      </c>
      <c r="G1411" t="s">
        <v>6054</v>
      </c>
      <c r="H1411">
        <v>500</v>
      </c>
      <c r="I1411" t="s">
        <v>210</v>
      </c>
      <c r="J1411" t="s">
        <v>629</v>
      </c>
      <c r="K1411">
        <v>45</v>
      </c>
      <c r="L1411" t="s">
        <v>685</v>
      </c>
      <c r="M1411" s="3" t="s">
        <v>6014</v>
      </c>
      <c r="N1411" t="s">
        <v>6037</v>
      </c>
      <c r="O1411" t="s">
        <v>6038</v>
      </c>
      <c r="P1411">
        <v>78</v>
      </c>
      <c r="Q1411">
        <v>0</v>
      </c>
      <c r="R1411">
        <v>6</v>
      </c>
      <c r="S1411">
        <v>2</v>
      </c>
      <c r="T1411">
        <v>0</v>
      </c>
      <c r="U1411">
        <v>0</v>
      </c>
      <c r="V1411">
        <v>0</v>
      </c>
      <c r="W1411">
        <v>0</v>
      </c>
      <c r="X1411">
        <v>0</v>
      </c>
    </row>
    <row r="1412" spans="2:24" x14ac:dyDescent="0.3">
      <c r="B1412" s="3" t="s">
        <v>6017</v>
      </c>
      <c r="C1412" t="s">
        <v>6018</v>
      </c>
      <c r="D1412">
        <v>61</v>
      </c>
      <c r="E1412" t="s">
        <v>688</v>
      </c>
      <c r="F1412" s="3" t="s">
        <v>6055</v>
      </c>
      <c r="G1412" t="s">
        <v>6056</v>
      </c>
      <c r="H1412">
        <v>354</v>
      </c>
      <c r="I1412" t="s">
        <v>615</v>
      </c>
      <c r="J1412" t="s">
        <v>616</v>
      </c>
      <c r="K1412">
        <v>54</v>
      </c>
      <c r="L1412" t="s">
        <v>617</v>
      </c>
      <c r="M1412" s="3" t="s">
        <v>6014</v>
      </c>
      <c r="N1412" t="s">
        <v>6057</v>
      </c>
      <c r="O1412" t="s">
        <v>6058</v>
      </c>
      <c r="P1412">
        <v>0</v>
      </c>
      <c r="Q1412">
        <v>0</v>
      </c>
      <c r="R1412">
        <v>0</v>
      </c>
      <c r="S1412">
        <v>0</v>
      </c>
      <c r="T1412">
        <v>0</v>
      </c>
      <c r="U1412">
        <v>0</v>
      </c>
      <c r="V1412">
        <v>20</v>
      </c>
      <c r="W1412">
        <v>0</v>
      </c>
      <c r="X1412">
        <v>0</v>
      </c>
    </row>
    <row r="1413" spans="2:24" x14ac:dyDescent="0.3">
      <c r="B1413" s="3" t="s">
        <v>6017</v>
      </c>
      <c r="C1413" t="s">
        <v>6018</v>
      </c>
      <c r="D1413">
        <v>61</v>
      </c>
      <c r="E1413" t="s">
        <v>688</v>
      </c>
      <c r="F1413" s="3" t="s">
        <v>6059</v>
      </c>
      <c r="G1413" t="s">
        <v>6060</v>
      </c>
      <c r="H1413">
        <v>500</v>
      </c>
      <c r="I1413" t="s">
        <v>210</v>
      </c>
      <c r="J1413" t="s">
        <v>616</v>
      </c>
      <c r="K1413">
        <v>45</v>
      </c>
      <c r="L1413" t="s">
        <v>685</v>
      </c>
      <c r="M1413" s="3" t="s">
        <v>6014</v>
      </c>
      <c r="N1413" t="s">
        <v>6057</v>
      </c>
      <c r="O1413" t="s">
        <v>6058</v>
      </c>
      <c r="P1413">
        <v>19</v>
      </c>
      <c r="Q1413">
        <v>0</v>
      </c>
      <c r="R1413">
        <v>2</v>
      </c>
      <c r="S1413">
        <v>1</v>
      </c>
      <c r="T1413">
        <v>0</v>
      </c>
      <c r="U1413">
        <v>0</v>
      </c>
      <c r="V1413">
        <v>0</v>
      </c>
      <c r="W1413">
        <v>0</v>
      </c>
      <c r="X1413">
        <v>0</v>
      </c>
    </row>
    <row r="1414" spans="2:24" x14ac:dyDescent="0.3">
      <c r="B1414" s="3" t="s">
        <v>6061</v>
      </c>
      <c r="C1414" t="s">
        <v>6062</v>
      </c>
      <c r="D1414">
        <v>14</v>
      </c>
      <c r="E1414" t="s">
        <v>967</v>
      </c>
      <c r="F1414" s="3" t="s">
        <v>6063</v>
      </c>
      <c r="G1414" t="s">
        <v>6064</v>
      </c>
      <c r="H1414">
        <v>500</v>
      </c>
      <c r="I1414" t="s">
        <v>210</v>
      </c>
      <c r="J1414" t="s">
        <v>629</v>
      </c>
      <c r="K1414">
        <v>41</v>
      </c>
      <c r="L1414" t="s">
        <v>660</v>
      </c>
      <c r="M1414" s="3" t="s">
        <v>6014</v>
      </c>
      <c r="N1414" t="s">
        <v>6065</v>
      </c>
      <c r="O1414" t="s">
        <v>6066</v>
      </c>
      <c r="P1414">
        <v>87</v>
      </c>
      <c r="Q1414">
        <v>0</v>
      </c>
      <c r="R1414">
        <v>0</v>
      </c>
      <c r="S1414">
        <v>3</v>
      </c>
      <c r="T1414">
        <v>0</v>
      </c>
      <c r="U1414">
        <v>0</v>
      </c>
      <c r="V1414">
        <v>0</v>
      </c>
      <c r="W1414">
        <v>0</v>
      </c>
      <c r="X1414">
        <v>0</v>
      </c>
    </row>
    <row r="1415" spans="2:24" x14ac:dyDescent="0.3">
      <c r="B1415" s="3" t="s">
        <v>6067</v>
      </c>
      <c r="C1415" t="s">
        <v>6068</v>
      </c>
      <c r="D1415">
        <v>17</v>
      </c>
      <c r="E1415" t="s">
        <v>712</v>
      </c>
      <c r="F1415" s="3" t="s">
        <v>6069</v>
      </c>
      <c r="G1415" t="s">
        <v>6070</v>
      </c>
      <c r="H1415">
        <v>209</v>
      </c>
      <c r="I1415" t="s">
        <v>726</v>
      </c>
      <c r="J1415" t="s">
        <v>616</v>
      </c>
      <c r="K1415">
        <v>99</v>
      </c>
      <c r="L1415" t="s">
        <v>727</v>
      </c>
      <c r="M1415" s="3" t="s">
        <v>6014</v>
      </c>
      <c r="N1415" t="s">
        <v>6065</v>
      </c>
      <c r="O1415" t="s">
        <v>6066</v>
      </c>
      <c r="P1415">
        <v>0</v>
      </c>
      <c r="Q1415">
        <v>0</v>
      </c>
      <c r="R1415">
        <v>0</v>
      </c>
      <c r="S1415">
        <v>0</v>
      </c>
      <c r="T1415">
        <v>0</v>
      </c>
      <c r="U1415">
        <v>0</v>
      </c>
      <c r="V1415">
        <v>0</v>
      </c>
      <c r="W1415">
        <v>0</v>
      </c>
      <c r="X1415">
        <v>0</v>
      </c>
    </row>
    <row r="1416" spans="2:24" x14ac:dyDescent="0.3">
      <c r="B1416" s="3" t="s">
        <v>6071</v>
      </c>
      <c r="C1416" t="s">
        <v>6072</v>
      </c>
      <c r="D1416">
        <v>8</v>
      </c>
      <c r="E1416" t="s">
        <v>1549</v>
      </c>
      <c r="F1416" s="3" t="s">
        <v>6073</v>
      </c>
      <c r="G1416" t="s">
        <v>6074</v>
      </c>
      <c r="H1416">
        <v>207</v>
      </c>
      <c r="I1416" t="s">
        <v>706</v>
      </c>
      <c r="J1416" t="s">
        <v>616</v>
      </c>
      <c r="K1416">
        <v>9</v>
      </c>
      <c r="L1416" t="s">
        <v>707</v>
      </c>
      <c r="M1416" s="3" t="s">
        <v>6014</v>
      </c>
      <c r="N1416" t="s">
        <v>6065</v>
      </c>
      <c r="O1416" t="s">
        <v>6066</v>
      </c>
      <c r="P1416">
        <v>0</v>
      </c>
      <c r="Q1416">
        <v>0</v>
      </c>
      <c r="R1416">
        <v>10</v>
      </c>
      <c r="S1416">
        <v>0</v>
      </c>
      <c r="T1416">
        <v>0</v>
      </c>
      <c r="U1416">
        <v>0</v>
      </c>
      <c r="V1416">
        <v>0</v>
      </c>
      <c r="W1416">
        <v>0</v>
      </c>
      <c r="X1416">
        <v>0</v>
      </c>
    </row>
    <row r="1417" spans="2:24" x14ac:dyDescent="0.3">
      <c r="B1417" s="3" t="s">
        <v>6071</v>
      </c>
      <c r="C1417" t="s">
        <v>6072</v>
      </c>
      <c r="D1417">
        <v>8</v>
      </c>
      <c r="E1417" t="s">
        <v>1549</v>
      </c>
      <c r="F1417" s="3" t="s">
        <v>6075</v>
      </c>
      <c r="G1417" t="s">
        <v>6076</v>
      </c>
      <c r="H1417">
        <v>202</v>
      </c>
      <c r="I1417" t="s">
        <v>650</v>
      </c>
      <c r="J1417" t="s">
        <v>629</v>
      </c>
      <c r="K1417">
        <v>8</v>
      </c>
      <c r="L1417" t="s">
        <v>786</v>
      </c>
      <c r="M1417" s="3" t="s">
        <v>6014</v>
      </c>
      <c r="N1417" t="s">
        <v>6065</v>
      </c>
      <c r="O1417" t="s">
        <v>6066</v>
      </c>
      <c r="P1417">
        <v>0</v>
      </c>
      <c r="Q1417">
        <v>0</v>
      </c>
      <c r="R1417">
        <v>0</v>
      </c>
      <c r="S1417">
        <v>0</v>
      </c>
      <c r="T1417">
        <v>0</v>
      </c>
      <c r="U1417">
        <v>0</v>
      </c>
      <c r="V1417">
        <v>0</v>
      </c>
      <c r="W1417">
        <v>0</v>
      </c>
      <c r="X1417">
        <v>0</v>
      </c>
    </row>
    <row r="1418" spans="2:24" x14ac:dyDescent="0.3">
      <c r="B1418" s="3" t="s">
        <v>2089</v>
      </c>
      <c r="C1418" t="s">
        <v>2090</v>
      </c>
      <c r="D1418">
        <v>60</v>
      </c>
      <c r="E1418" t="s">
        <v>641</v>
      </c>
      <c r="F1418" s="3" t="s">
        <v>6077</v>
      </c>
      <c r="G1418" t="s">
        <v>6078</v>
      </c>
      <c r="H1418">
        <v>500</v>
      </c>
      <c r="I1418" t="s">
        <v>210</v>
      </c>
      <c r="J1418" t="s">
        <v>629</v>
      </c>
      <c r="K1418">
        <v>45</v>
      </c>
      <c r="L1418" t="s">
        <v>685</v>
      </c>
      <c r="M1418" s="3" t="s">
        <v>6014</v>
      </c>
      <c r="N1418" t="s">
        <v>6065</v>
      </c>
      <c r="O1418" t="s">
        <v>6066</v>
      </c>
      <c r="P1418">
        <v>78</v>
      </c>
      <c r="Q1418">
        <v>0</v>
      </c>
      <c r="R1418">
        <v>0</v>
      </c>
      <c r="S1418">
        <v>2</v>
      </c>
      <c r="T1418">
        <v>0</v>
      </c>
      <c r="U1418">
        <v>0</v>
      </c>
      <c r="V1418">
        <v>0</v>
      </c>
      <c r="W1418">
        <v>0</v>
      </c>
      <c r="X1418">
        <v>0</v>
      </c>
    </row>
    <row r="1419" spans="2:24" x14ac:dyDescent="0.3">
      <c r="B1419" s="3" t="s">
        <v>1272</v>
      </c>
      <c r="C1419" t="s">
        <v>1273</v>
      </c>
      <c r="D1419">
        <v>73</v>
      </c>
      <c r="E1419" t="s">
        <v>1099</v>
      </c>
      <c r="F1419" s="3" t="s">
        <v>6079</v>
      </c>
      <c r="G1419" t="s">
        <v>6080</v>
      </c>
      <c r="H1419">
        <v>500</v>
      </c>
      <c r="I1419" t="s">
        <v>210</v>
      </c>
      <c r="J1419" t="s">
        <v>629</v>
      </c>
      <c r="K1419">
        <v>47</v>
      </c>
      <c r="L1419" t="s">
        <v>630</v>
      </c>
      <c r="M1419" s="3" t="s">
        <v>6014</v>
      </c>
      <c r="N1419" t="s">
        <v>6065</v>
      </c>
      <c r="O1419" t="s">
        <v>6066</v>
      </c>
      <c r="P1419">
        <v>68</v>
      </c>
      <c r="Q1419">
        <v>0</v>
      </c>
      <c r="R1419">
        <v>0</v>
      </c>
      <c r="S1419">
        <v>2</v>
      </c>
      <c r="T1419">
        <v>0</v>
      </c>
      <c r="U1419">
        <v>0</v>
      </c>
      <c r="V1419">
        <v>0</v>
      </c>
      <c r="W1419">
        <v>0</v>
      </c>
      <c r="X1419">
        <v>0</v>
      </c>
    </row>
    <row r="1420" spans="2:24" x14ac:dyDescent="0.3">
      <c r="B1420" s="3" t="s">
        <v>6081</v>
      </c>
      <c r="C1420" t="s">
        <v>6082</v>
      </c>
      <c r="D1420">
        <v>17</v>
      </c>
      <c r="E1420" t="s">
        <v>712</v>
      </c>
      <c r="F1420" s="3" t="s">
        <v>6083</v>
      </c>
      <c r="G1420" t="s">
        <v>6084</v>
      </c>
      <c r="H1420">
        <v>500</v>
      </c>
      <c r="I1420" t="s">
        <v>210</v>
      </c>
      <c r="J1420" t="s">
        <v>616</v>
      </c>
      <c r="K1420">
        <v>45</v>
      </c>
      <c r="L1420" t="s">
        <v>685</v>
      </c>
      <c r="M1420" s="3" t="s">
        <v>6014</v>
      </c>
      <c r="N1420" t="s">
        <v>6085</v>
      </c>
      <c r="O1420" t="s">
        <v>6086</v>
      </c>
      <c r="P1420">
        <v>41</v>
      </c>
      <c r="Q1420">
        <v>0</v>
      </c>
      <c r="R1420">
        <v>0</v>
      </c>
      <c r="S1420">
        <v>2</v>
      </c>
      <c r="T1420">
        <v>0</v>
      </c>
      <c r="U1420">
        <v>0</v>
      </c>
      <c r="V1420">
        <v>0</v>
      </c>
      <c r="W1420">
        <v>0</v>
      </c>
      <c r="X1420">
        <v>0</v>
      </c>
    </row>
    <row r="1421" spans="2:24" x14ac:dyDescent="0.3">
      <c r="B1421" s="3" t="s">
        <v>6081</v>
      </c>
      <c r="C1421" t="s">
        <v>6082</v>
      </c>
      <c r="D1421">
        <v>17</v>
      </c>
      <c r="E1421" t="s">
        <v>712</v>
      </c>
      <c r="F1421" s="3" t="s">
        <v>6087</v>
      </c>
      <c r="G1421" t="s">
        <v>6088</v>
      </c>
      <c r="H1421">
        <v>202</v>
      </c>
      <c r="I1421" t="s">
        <v>650</v>
      </c>
      <c r="J1421" t="s">
        <v>616</v>
      </c>
      <c r="K1421">
        <v>8</v>
      </c>
      <c r="L1421" t="s">
        <v>786</v>
      </c>
      <c r="M1421" s="3" t="s">
        <v>6014</v>
      </c>
      <c r="N1421" t="s">
        <v>6085</v>
      </c>
      <c r="O1421" t="s">
        <v>6086</v>
      </c>
      <c r="P1421">
        <v>0</v>
      </c>
      <c r="Q1421">
        <v>0</v>
      </c>
      <c r="R1421">
        <v>0</v>
      </c>
      <c r="S1421">
        <v>0</v>
      </c>
      <c r="T1421">
        <v>0</v>
      </c>
      <c r="U1421">
        <v>0</v>
      </c>
      <c r="V1421">
        <v>0</v>
      </c>
      <c r="W1421">
        <v>0</v>
      </c>
      <c r="X1421">
        <v>0</v>
      </c>
    </row>
    <row r="1422" spans="2:24" x14ac:dyDescent="0.3">
      <c r="B1422" s="3" t="s">
        <v>6071</v>
      </c>
      <c r="C1422" t="s">
        <v>6072</v>
      </c>
      <c r="D1422">
        <v>8</v>
      </c>
      <c r="E1422" t="s">
        <v>1549</v>
      </c>
      <c r="F1422" s="3" t="s">
        <v>6089</v>
      </c>
      <c r="G1422" t="s">
        <v>6090</v>
      </c>
      <c r="H1422">
        <v>500</v>
      </c>
      <c r="I1422" t="s">
        <v>210</v>
      </c>
      <c r="J1422" t="s">
        <v>616</v>
      </c>
      <c r="K1422">
        <v>45</v>
      </c>
      <c r="L1422" t="s">
        <v>685</v>
      </c>
      <c r="M1422" s="3" t="s">
        <v>6014</v>
      </c>
      <c r="N1422" t="s">
        <v>6091</v>
      </c>
      <c r="O1422" t="s">
        <v>6092</v>
      </c>
      <c r="P1422">
        <v>41</v>
      </c>
      <c r="Q1422">
        <v>0</v>
      </c>
      <c r="R1422">
        <v>0</v>
      </c>
      <c r="S1422">
        <v>0</v>
      </c>
      <c r="T1422">
        <v>0</v>
      </c>
      <c r="U1422">
        <v>0</v>
      </c>
      <c r="V1422">
        <v>0</v>
      </c>
      <c r="W1422">
        <v>0</v>
      </c>
      <c r="X1422">
        <v>0</v>
      </c>
    </row>
    <row r="1423" spans="2:24" x14ac:dyDescent="0.3">
      <c r="B1423" s="3" t="s">
        <v>6093</v>
      </c>
      <c r="C1423" t="s">
        <v>6094</v>
      </c>
      <c r="D1423">
        <v>21</v>
      </c>
      <c r="E1423" t="s">
        <v>612</v>
      </c>
      <c r="F1423" s="3" t="s">
        <v>6095</v>
      </c>
      <c r="G1423" t="s">
        <v>6096</v>
      </c>
      <c r="H1423">
        <v>500</v>
      </c>
      <c r="I1423" t="s">
        <v>210</v>
      </c>
      <c r="J1423" t="s">
        <v>629</v>
      </c>
      <c r="K1423">
        <v>41</v>
      </c>
      <c r="L1423" t="s">
        <v>660</v>
      </c>
      <c r="M1423" s="3" t="s">
        <v>6014</v>
      </c>
      <c r="N1423" t="s">
        <v>6097</v>
      </c>
      <c r="O1423" t="s">
        <v>6098</v>
      </c>
      <c r="P1423">
        <v>51</v>
      </c>
      <c r="Q1423">
        <v>0</v>
      </c>
      <c r="R1423">
        <v>0</v>
      </c>
      <c r="S1423">
        <v>1</v>
      </c>
      <c r="T1423">
        <v>0</v>
      </c>
      <c r="U1423">
        <v>0</v>
      </c>
      <c r="V1423">
        <v>0</v>
      </c>
      <c r="W1423">
        <v>0</v>
      </c>
      <c r="X1423">
        <v>0</v>
      </c>
    </row>
    <row r="1424" spans="2:24" x14ac:dyDescent="0.3">
      <c r="B1424" s="3" t="s">
        <v>6099</v>
      </c>
      <c r="C1424" t="s">
        <v>6100</v>
      </c>
      <c r="D1424">
        <v>13</v>
      </c>
      <c r="E1424" t="s">
        <v>699</v>
      </c>
      <c r="F1424" s="3" t="s">
        <v>6101</v>
      </c>
      <c r="G1424" t="s">
        <v>6102</v>
      </c>
      <c r="H1424">
        <v>500</v>
      </c>
      <c r="I1424" t="s">
        <v>210</v>
      </c>
      <c r="J1424" t="s">
        <v>629</v>
      </c>
      <c r="K1424">
        <v>41</v>
      </c>
      <c r="L1424" t="s">
        <v>660</v>
      </c>
      <c r="M1424" s="3" t="s">
        <v>6014</v>
      </c>
      <c r="N1424" t="s">
        <v>6103</v>
      </c>
      <c r="O1424" t="s">
        <v>6104</v>
      </c>
      <c r="P1424">
        <v>69</v>
      </c>
      <c r="Q1424">
        <v>0</v>
      </c>
      <c r="R1424">
        <v>0</v>
      </c>
      <c r="S1424">
        <v>1</v>
      </c>
      <c r="T1424">
        <v>0</v>
      </c>
      <c r="U1424">
        <v>0</v>
      </c>
      <c r="V1424">
        <v>0</v>
      </c>
      <c r="W1424">
        <v>0</v>
      </c>
      <c r="X1424">
        <v>0</v>
      </c>
    </row>
    <row r="1425" spans="1:24" x14ac:dyDescent="0.3">
      <c r="B1425" s="3" t="s">
        <v>6105</v>
      </c>
      <c r="C1425" t="s">
        <v>6106</v>
      </c>
      <c r="D1425">
        <v>17</v>
      </c>
      <c r="E1425" t="s">
        <v>712</v>
      </c>
      <c r="F1425" s="3" t="s">
        <v>6107</v>
      </c>
      <c r="G1425" t="s">
        <v>6108</v>
      </c>
      <c r="H1425">
        <v>202</v>
      </c>
      <c r="I1425" t="s">
        <v>650</v>
      </c>
      <c r="J1425" t="s">
        <v>616</v>
      </c>
      <c r="K1425">
        <v>8</v>
      </c>
      <c r="L1425" t="s">
        <v>786</v>
      </c>
      <c r="M1425" s="3" t="s">
        <v>6014</v>
      </c>
      <c r="N1425" t="s">
        <v>6103</v>
      </c>
      <c r="O1425" t="s">
        <v>6104</v>
      </c>
      <c r="P1425">
        <v>0</v>
      </c>
      <c r="Q1425">
        <v>0</v>
      </c>
      <c r="R1425">
        <v>0</v>
      </c>
      <c r="S1425">
        <v>0</v>
      </c>
      <c r="T1425">
        <v>0</v>
      </c>
      <c r="U1425">
        <v>0</v>
      </c>
      <c r="V1425">
        <v>0</v>
      </c>
      <c r="W1425">
        <v>0</v>
      </c>
      <c r="X1425">
        <v>0</v>
      </c>
    </row>
    <row r="1426" spans="1:24" x14ac:dyDescent="0.3">
      <c r="B1426" s="3" t="s">
        <v>6109</v>
      </c>
      <c r="C1426" t="s">
        <v>6110</v>
      </c>
      <c r="D1426">
        <v>21</v>
      </c>
      <c r="E1426" t="s">
        <v>612</v>
      </c>
      <c r="F1426" s="3" t="s">
        <v>6111</v>
      </c>
      <c r="G1426" t="s">
        <v>6110</v>
      </c>
      <c r="H1426">
        <v>500</v>
      </c>
      <c r="I1426" t="s">
        <v>210</v>
      </c>
      <c r="J1426" t="s">
        <v>629</v>
      </c>
      <c r="K1426">
        <v>41</v>
      </c>
      <c r="L1426" t="s">
        <v>660</v>
      </c>
      <c r="M1426" s="3" t="s">
        <v>6014</v>
      </c>
      <c r="N1426" t="s">
        <v>6112</v>
      </c>
      <c r="O1426" t="s">
        <v>6113</v>
      </c>
      <c r="P1426">
        <v>53</v>
      </c>
      <c r="Q1426">
        <v>0</v>
      </c>
      <c r="R1426">
        <v>0</v>
      </c>
      <c r="S1426">
        <v>1</v>
      </c>
      <c r="T1426">
        <v>0</v>
      </c>
      <c r="U1426">
        <v>0</v>
      </c>
      <c r="V1426">
        <v>0</v>
      </c>
      <c r="W1426">
        <v>0</v>
      </c>
      <c r="X1426">
        <v>0</v>
      </c>
    </row>
    <row r="1427" spans="1:24" x14ac:dyDescent="0.3">
      <c r="B1427" s="3" t="s">
        <v>6033</v>
      </c>
      <c r="C1427" t="s">
        <v>6034</v>
      </c>
      <c r="D1427">
        <v>14</v>
      </c>
      <c r="E1427" t="s">
        <v>967</v>
      </c>
      <c r="F1427" s="3" t="s">
        <v>6114</v>
      </c>
      <c r="G1427" t="s">
        <v>6115</v>
      </c>
      <c r="H1427">
        <v>500</v>
      </c>
      <c r="I1427" t="s">
        <v>210</v>
      </c>
      <c r="J1427" t="s">
        <v>629</v>
      </c>
      <c r="K1427">
        <v>41</v>
      </c>
      <c r="L1427" t="s">
        <v>660</v>
      </c>
      <c r="M1427" s="3" t="s">
        <v>6014</v>
      </c>
      <c r="N1427" t="s">
        <v>6116</v>
      </c>
      <c r="O1427" t="s">
        <v>6117</v>
      </c>
      <c r="P1427">
        <v>35</v>
      </c>
      <c r="Q1427">
        <v>0</v>
      </c>
      <c r="R1427">
        <v>0</v>
      </c>
      <c r="S1427">
        <v>0</v>
      </c>
      <c r="T1427">
        <v>0</v>
      </c>
      <c r="U1427">
        <v>0</v>
      </c>
      <c r="V1427">
        <v>0</v>
      </c>
      <c r="W1427">
        <v>0</v>
      </c>
      <c r="X1427">
        <v>0</v>
      </c>
    </row>
    <row r="1428" spans="1:24" x14ac:dyDescent="0.3">
      <c r="A1428" s="163"/>
      <c r="B1428" s="3" t="s">
        <v>3825</v>
      </c>
      <c r="C1428" t="s">
        <v>3826</v>
      </c>
      <c r="D1428">
        <v>95</v>
      </c>
      <c r="E1428" t="s">
        <v>626</v>
      </c>
      <c r="F1428" s="3" t="s">
        <v>6118</v>
      </c>
      <c r="G1428" t="s">
        <v>6119</v>
      </c>
      <c r="H1428">
        <v>500</v>
      </c>
      <c r="I1428" t="s">
        <v>210</v>
      </c>
      <c r="J1428" t="s">
        <v>629</v>
      </c>
      <c r="K1428">
        <v>45</v>
      </c>
      <c r="L1428" t="s">
        <v>685</v>
      </c>
      <c r="M1428" s="3" t="s">
        <v>6014</v>
      </c>
      <c r="N1428" t="s">
        <v>6120</v>
      </c>
      <c r="O1428" t="s">
        <v>6121</v>
      </c>
      <c r="P1428">
        <v>84</v>
      </c>
      <c r="Q1428">
        <v>0</v>
      </c>
      <c r="R1428">
        <v>0</v>
      </c>
      <c r="S1428">
        <v>2</v>
      </c>
      <c r="T1428">
        <v>0</v>
      </c>
      <c r="U1428">
        <v>0</v>
      </c>
      <c r="V1428">
        <v>0</v>
      </c>
      <c r="W1428">
        <v>0</v>
      </c>
      <c r="X1428">
        <v>0</v>
      </c>
    </row>
    <row r="1429" spans="1:24" x14ac:dyDescent="0.3">
      <c r="A1429" s="163"/>
      <c r="B1429" s="3" t="s">
        <v>3825</v>
      </c>
      <c r="C1429" t="s">
        <v>3826</v>
      </c>
      <c r="D1429">
        <v>95</v>
      </c>
      <c r="E1429" t="s">
        <v>626</v>
      </c>
      <c r="F1429" s="3" t="s">
        <v>6122</v>
      </c>
      <c r="G1429" t="s">
        <v>6123</v>
      </c>
      <c r="H1429">
        <v>354</v>
      </c>
      <c r="I1429" t="s">
        <v>615</v>
      </c>
      <c r="J1429" t="s">
        <v>616</v>
      </c>
      <c r="K1429">
        <v>54</v>
      </c>
      <c r="L1429" t="s">
        <v>617</v>
      </c>
      <c r="M1429" s="3" t="s">
        <v>6014</v>
      </c>
      <c r="N1429" t="s">
        <v>6120</v>
      </c>
      <c r="O1429" t="s">
        <v>6121</v>
      </c>
      <c r="P1429">
        <v>0</v>
      </c>
      <c r="Q1429">
        <v>0</v>
      </c>
      <c r="R1429">
        <v>0</v>
      </c>
      <c r="S1429">
        <v>0</v>
      </c>
      <c r="T1429">
        <v>0</v>
      </c>
      <c r="U1429">
        <v>0</v>
      </c>
      <c r="V1429">
        <v>27</v>
      </c>
      <c r="W1429">
        <v>0</v>
      </c>
      <c r="X1429">
        <v>0</v>
      </c>
    </row>
    <row r="1430" spans="1:24" x14ac:dyDescent="0.3">
      <c r="B1430" s="3" t="s">
        <v>6124</v>
      </c>
      <c r="C1430" t="s">
        <v>6125</v>
      </c>
      <c r="D1430">
        <v>73</v>
      </c>
      <c r="E1430" t="s">
        <v>1099</v>
      </c>
      <c r="F1430" s="3" t="s">
        <v>6126</v>
      </c>
      <c r="G1430" t="s">
        <v>6127</v>
      </c>
      <c r="H1430">
        <v>500</v>
      </c>
      <c r="I1430" t="s">
        <v>210</v>
      </c>
      <c r="J1430" t="s">
        <v>616</v>
      </c>
      <c r="K1430">
        <v>47</v>
      </c>
      <c r="L1430" t="s">
        <v>630</v>
      </c>
      <c r="M1430" s="3" t="s">
        <v>6014</v>
      </c>
      <c r="N1430" t="s">
        <v>6120</v>
      </c>
      <c r="O1430" t="s">
        <v>6121</v>
      </c>
      <c r="P1430">
        <v>88</v>
      </c>
      <c r="Q1430">
        <v>0</v>
      </c>
      <c r="R1430">
        <v>0</v>
      </c>
      <c r="S1430">
        <v>10</v>
      </c>
      <c r="T1430">
        <v>0</v>
      </c>
      <c r="U1430">
        <v>0</v>
      </c>
      <c r="V1430">
        <v>0</v>
      </c>
      <c r="W1430">
        <v>0</v>
      </c>
      <c r="X1430">
        <v>0</v>
      </c>
    </row>
    <row r="1431" spans="1:24" x14ac:dyDescent="0.3">
      <c r="B1431" s="3" t="s">
        <v>6033</v>
      </c>
      <c r="C1431" t="s">
        <v>6034</v>
      </c>
      <c r="D1431">
        <v>14</v>
      </c>
      <c r="E1431" t="s">
        <v>967</v>
      </c>
      <c r="F1431" s="3" t="s">
        <v>6128</v>
      </c>
      <c r="G1431" t="s">
        <v>6129</v>
      </c>
      <c r="H1431">
        <v>500</v>
      </c>
      <c r="I1431" t="s">
        <v>210</v>
      </c>
      <c r="J1431" t="s">
        <v>629</v>
      </c>
      <c r="K1431">
        <v>41</v>
      </c>
      <c r="L1431" t="s">
        <v>660</v>
      </c>
      <c r="M1431" s="3" t="s">
        <v>6014</v>
      </c>
      <c r="N1431" t="s">
        <v>6120</v>
      </c>
      <c r="O1431" t="s">
        <v>6121</v>
      </c>
      <c r="P1431">
        <v>64</v>
      </c>
      <c r="Q1431">
        <v>0</v>
      </c>
      <c r="R1431">
        <v>0</v>
      </c>
      <c r="S1431">
        <v>0</v>
      </c>
      <c r="T1431">
        <v>0</v>
      </c>
      <c r="U1431">
        <v>0</v>
      </c>
      <c r="V1431">
        <v>0</v>
      </c>
      <c r="W1431">
        <v>0</v>
      </c>
      <c r="X1431">
        <v>0</v>
      </c>
    </row>
    <row r="1432" spans="1:24" x14ac:dyDescent="0.3">
      <c r="B1432" s="3" t="s">
        <v>6033</v>
      </c>
      <c r="C1432" t="s">
        <v>6034</v>
      </c>
      <c r="D1432">
        <v>14</v>
      </c>
      <c r="E1432" t="s">
        <v>967</v>
      </c>
      <c r="F1432" s="3" t="s">
        <v>6130</v>
      </c>
      <c r="G1432" t="s">
        <v>6131</v>
      </c>
      <c r="H1432">
        <v>500</v>
      </c>
      <c r="I1432" t="s">
        <v>210</v>
      </c>
      <c r="J1432" t="s">
        <v>629</v>
      </c>
      <c r="K1432">
        <v>41</v>
      </c>
      <c r="L1432" t="s">
        <v>660</v>
      </c>
      <c r="M1432" s="3" t="s">
        <v>6014</v>
      </c>
      <c r="N1432" t="s">
        <v>6120</v>
      </c>
      <c r="O1432" t="s">
        <v>6121</v>
      </c>
      <c r="P1432">
        <v>135</v>
      </c>
      <c r="Q1432">
        <v>0</v>
      </c>
      <c r="R1432">
        <v>0</v>
      </c>
      <c r="S1432">
        <v>0</v>
      </c>
      <c r="T1432">
        <v>0</v>
      </c>
      <c r="U1432">
        <v>0</v>
      </c>
      <c r="V1432">
        <v>0</v>
      </c>
      <c r="W1432">
        <v>0</v>
      </c>
      <c r="X1432">
        <v>0</v>
      </c>
    </row>
    <row r="1433" spans="1:24" x14ac:dyDescent="0.3">
      <c r="B1433" s="3" t="s">
        <v>6033</v>
      </c>
      <c r="C1433" t="s">
        <v>6034</v>
      </c>
      <c r="D1433">
        <v>14</v>
      </c>
      <c r="E1433" t="s">
        <v>967</v>
      </c>
      <c r="F1433" s="3" t="s">
        <v>6132</v>
      </c>
      <c r="G1433" t="s">
        <v>6133</v>
      </c>
      <c r="H1433">
        <v>500</v>
      </c>
      <c r="I1433" t="s">
        <v>210</v>
      </c>
      <c r="J1433" t="s">
        <v>629</v>
      </c>
      <c r="K1433">
        <v>41</v>
      </c>
      <c r="L1433" t="s">
        <v>660</v>
      </c>
      <c r="M1433" s="3" t="s">
        <v>6014</v>
      </c>
      <c r="N1433" t="s">
        <v>6120</v>
      </c>
      <c r="O1433" t="s">
        <v>6121</v>
      </c>
      <c r="P1433">
        <v>120</v>
      </c>
      <c r="Q1433">
        <v>0</v>
      </c>
      <c r="R1433">
        <v>0</v>
      </c>
      <c r="S1433">
        <v>0</v>
      </c>
      <c r="T1433">
        <v>0</v>
      </c>
      <c r="U1433">
        <v>0</v>
      </c>
      <c r="V1433">
        <v>0</v>
      </c>
      <c r="W1433">
        <v>0</v>
      </c>
      <c r="X1433">
        <v>0</v>
      </c>
    </row>
    <row r="1434" spans="1:24" x14ac:dyDescent="0.3">
      <c r="B1434" s="3" t="s">
        <v>6033</v>
      </c>
      <c r="C1434" t="s">
        <v>6034</v>
      </c>
      <c r="D1434">
        <v>14</v>
      </c>
      <c r="E1434" t="s">
        <v>967</v>
      </c>
      <c r="F1434" s="3" t="s">
        <v>6134</v>
      </c>
      <c r="G1434" t="s">
        <v>6135</v>
      </c>
      <c r="H1434">
        <v>500</v>
      </c>
      <c r="I1434" t="s">
        <v>210</v>
      </c>
      <c r="J1434" t="s">
        <v>629</v>
      </c>
      <c r="K1434">
        <v>41</v>
      </c>
      <c r="L1434" t="s">
        <v>660</v>
      </c>
      <c r="M1434" s="3" t="s">
        <v>6014</v>
      </c>
      <c r="N1434" t="s">
        <v>6120</v>
      </c>
      <c r="O1434" t="s">
        <v>6121</v>
      </c>
      <c r="P1434">
        <v>48</v>
      </c>
      <c r="Q1434">
        <v>0</v>
      </c>
      <c r="R1434">
        <v>0</v>
      </c>
      <c r="S1434">
        <v>0</v>
      </c>
      <c r="T1434">
        <v>0</v>
      </c>
      <c r="U1434">
        <v>0</v>
      </c>
      <c r="V1434">
        <v>0</v>
      </c>
      <c r="W1434">
        <v>0</v>
      </c>
      <c r="X1434">
        <v>0</v>
      </c>
    </row>
    <row r="1435" spans="1:24" x14ac:dyDescent="0.3">
      <c r="B1435" s="3" t="s">
        <v>6136</v>
      </c>
      <c r="C1435" t="s">
        <v>6137</v>
      </c>
      <c r="D1435">
        <v>61</v>
      </c>
      <c r="E1435" t="s">
        <v>688</v>
      </c>
      <c r="F1435" s="3" t="s">
        <v>6138</v>
      </c>
      <c r="G1435" t="s">
        <v>6139</v>
      </c>
      <c r="H1435">
        <v>500</v>
      </c>
      <c r="I1435" t="s">
        <v>210</v>
      </c>
      <c r="J1435" t="s">
        <v>629</v>
      </c>
      <c r="K1435">
        <v>45</v>
      </c>
      <c r="L1435" t="s">
        <v>685</v>
      </c>
      <c r="M1435" s="3" t="s">
        <v>6014</v>
      </c>
      <c r="N1435" t="s">
        <v>6120</v>
      </c>
      <c r="O1435" t="s">
        <v>6121</v>
      </c>
      <c r="P1435">
        <v>82</v>
      </c>
      <c r="Q1435">
        <v>0</v>
      </c>
      <c r="R1435">
        <v>0</v>
      </c>
      <c r="S1435">
        <v>2</v>
      </c>
      <c r="T1435">
        <v>0</v>
      </c>
      <c r="U1435">
        <v>0</v>
      </c>
      <c r="V1435">
        <v>0</v>
      </c>
      <c r="W1435">
        <v>0</v>
      </c>
      <c r="X1435">
        <v>0</v>
      </c>
    </row>
    <row r="1436" spans="1:24" x14ac:dyDescent="0.3">
      <c r="B1436" s="3" t="s">
        <v>6140</v>
      </c>
      <c r="C1436" t="s">
        <v>6141</v>
      </c>
      <c r="D1436">
        <v>60</v>
      </c>
      <c r="E1436" t="s">
        <v>641</v>
      </c>
      <c r="F1436" s="3" t="s">
        <v>6142</v>
      </c>
      <c r="G1436" t="s">
        <v>6143</v>
      </c>
      <c r="H1436">
        <v>207</v>
      </c>
      <c r="I1436" t="s">
        <v>706</v>
      </c>
      <c r="J1436" t="s">
        <v>616</v>
      </c>
      <c r="K1436">
        <v>9</v>
      </c>
      <c r="L1436" t="s">
        <v>707</v>
      </c>
      <c r="M1436" s="3" t="s">
        <v>6014</v>
      </c>
      <c r="N1436" t="s">
        <v>6120</v>
      </c>
      <c r="O1436" t="s">
        <v>6121</v>
      </c>
      <c r="P1436">
        <v>0</v>
      </c>
      <c r="Q1436">
        <v>0</v>
      </c>
      <c r="R1436">
        <v>11</v>
      </c>
      <c r="S1436">
        <v>0</v>
      </c>
      <c r="T1436">
        <v>0</v>
      </c>
      <c r="U1436">
        <v>0</v>
      </c>
      <c r="V1436">
        <v>0</v>
      </c>
      <c r="W1436">
        <v>0</v>
      </c>
      <c r="X1436">
        <v>0</v>
      </c>
    </row>
    <row r="1437" spans="1:24" x14ac:dyDescent="0.3">
      <c r="B1437" s="3" t="s">
        <v>6140</v>
      </c>
      <c r="C1437" t="s">
        <v>6141</v>
      </c>
      <c r="D1437">
        <v>60</v>
      </c>
      <c r="E1437" t="s">
        <v>641</v>
      </c>
      <c r="F1437" s="3" t="s">
        <v>6144</v>
      </c>
      <c r="G1437" t="s">
        <v>6145</v>
      </c>
      <c r="H1437">
        <v>207</v>
      </c>
      <c r="I1437" t="s">
        <v>706</v>
      </c>
      <c r="J1437" t="s">
        <v>616</v>
      </c>
      <c r="K1437">
        <v>9</v>
      </c>
      <c r="L1437" t="s">
        <v>707</v>
      </c>
      <c r="M1437" s="3" t="s">
        <v>6014</v>
      </c>
      <c r="N1437" t="s">
        <v>6120</v>
      </c>
      <c r="O1437" t="s">
        <v>6121</v>
      </c>
      <c r="P1437">
        <v>0</v>
      </c>
      <c r="Q1437">
        <v>0</v>
      </c>
      <c r="R1437">
        <v>8</v>
      </c>
      <c r="S1437">
        <v>0</v>
      </c>
      <c r="T1437">
        <v>0</v>
      </c>
      <c r="U1437">
        <v>0</v>
      </c>
      <c r="V1437">
        <v>0</v>
      </c>
      <c r="W1437">
        <v>0</v>
      </c>
      <c r="X1437">
        <v>0</v>
      </c>
    </row>
    <row r="1438" spans="1:24" x14ac:dyDescent="0.3">
      <c r="B1438" s="3" t="s">
        <v>6140</v>
      </c>
      <c r="C1438" t="s">
        <v>6141</v>
      </c>
      <c r="D1438">
        <v>60</v>
      </c>
      <c r="E1438" t="s">
        <v>641</v>
      </c>
      <c r="F1438" s="3" t="s">
        <v>6146</v>
      </c>
      <c r="G1438" t="s">
        <v>6147</v>
      </c>
      <c r="H1438">
        <v>207</v>
      </c>
      <c r="I1438" t="s">
        <v>706</v>
      </c>
      <c r="J1438" t="s">
        <v>616</v>
      </c>
      <c r="K1438">
        <v>21</v>
      </c>
      <c r="L1438" t="s">
        <v>2020</v>
      </c>
      <c r="M1438" s="3" t="s">
        <v>6014</v>
      </c>
      <c r="N1438" t="s">
        <v>6120</v>
      </c>
      <c r="O1438" t="s">
        <v>6121</v>
      </c>
      <c r="P1438">
        <v>0</v>
      </c>
      <c r="Q1438">
        <v>0</v>
      </c>
      <c r="R1438">
        <v>0</v>
      </c>
      <c r="S1438">
        <v>0</v>
      </c>
      <c r="T1438">
        <v>0</v>
      </c>
      <c r="U1438">
        <v>0</v>
      </c>
      <c r="V1438">
        <v>0</v>
      </c>
      <c r="W1438">
        <v>0</v>
      </c>
      <c r="X1438">
        <v>0</v>
      </c>
    </row>
    <row r="1439" spans="1:24" x14ac:dyDescent="0.3">
      <c r="B1439" s="3" t="s">
        <v>6148</v>
      </c>
      <c r="C1439" t="s">
        <v>6149</v>
      </c>
      <c r="D1439">
        <v>17</v>
      </c>
      <c r="E1439" t="s">
        <v>712</v>
      </c>
      <c r="F1439" s="3" t="s">
        <v>6150</v>
      </c>
      <c r="G1439" t="s">
        <v>6151</v>
      </c>
      <c r="H1439">
        <v>500</v>
      </c>
      <c r="I1439" t="s">
        <v>210</v>
      </c>
      <c r="J1439" t="s">
        <v>616</v>
      </c>
      <c r="K1439">
        <v>45</v>
      </c>
      <c r="L1439" t="s">
        <v>685</v>
      </c>
      <c r="M1439" s="3" t="s">
        <v>6014</v>
      </c>
      <c r="N1439" t="s">
        <v>6120</v>
      </c>
      <c r="O1439" t="s">
        <v>6121</v>
      </c>
      <c r="P1439">
        <v>0</v>
      </c>
      <c r="Q1439">
        <v>0</v>
      </c>
      <c r="R1439">
        <v>10</v>
      </c>
      <c r="S1439">
        <v>10</v>
      </c>
      <c r="T1439">
        <v>0</v>
      </c>
      <c r="U1439">
        <v>0</v>
      </c>
      <c r="V1439">
        <v>0</v>
      </c>
      <c r="W1439">
        <v>0</v>
      </c>
      <c r="X1439">
        <v>0</v>
      </c>
    </row>
    <row r="1440" spans="1:24" x14ac:dyDescent="0.3">
      <c r="B1440" s="3" t="s">
        <v>6148</v>
      </c>
      <c r="C1440" t="s">
        <v>6149</v>
      </c>
      <c r="D1440">
        <v>17</v>
      </c>
      <c r="E1440" t="s">
        <v>712</v>
      </c>
      <c r="F1440" s="3" t="s">
        <v>6152</v>
      </c>
      <c r="G1440" t="s">
        <v>6153</v>
      </c>
      <c r="H1440">
        <v>500</v>
      </c>
      <c r="I1440" t="s">
        <v>210</v>
      </c>
      <c r="J1440" t="s">
        <v>629</v>
      </c>
      <c r="K1440">
        <v>45</v>
      </c>
      <c r="L1440" t="s">
        <v>685</v>
      </c>
      <c r="M1440" s="3" t="s">
        <v>6014</v>
      </c>
      <c r="N1440" t="s">
        <v>6120</v>
      </c>
      <c r="O1440" t="s">
        <v>6121</v>
      </c>
      <c r="P1440">
        <v>82</v>
      </c>
      <c r="Q1440">
        <v>0</v>
      </c>
      <c r="R1440">
        <v>0</v>
      </c>
      <c r="S1440">
        <v>3</v>
      </c>
      <c r="T1440">
        <v>0</v>
      </c>
      <c r="U1440">
        <v>0</v>
      </c>
      <c r="V1440">
        <v>0</v>
      </c>
      <c r="W1440">
        <v>0</v>
      </c>
      <c r="X1440">
        <v>0</v>
      </c>
    </row>
    <row r="1441" spans="2:24" x14ac:dyDescent="0.3">
      <c r="B1441" s="3" t="s">
        <v>6148</v>
      </c>
      <c r="C1441" t="s">
        <v>6149</v>
      </c>
      <c r="D1441">
        <v>17</v>
      </c>
      <c r="E1441" t="s">
        <v>712</v>
      </c>
      <c r="F1441" s="3" t="s">
        <v>6154</v>
      </c>
      <c r="G1441" t="s">
        <v>4445</v>
      </c>
      <c r="H1441">
        <v>500</v>
      </c>
      <c r="I1441" t="s">
        <v>210</v>
      </c>
      <c r="J1441" t="s">
        <v>616</v>
      </c>
      <c r="K1441">
        <v>45</v>
      </c>
      <c r="L1441" t="s">
        <v>685</v>
      </c>
      <c r="M1441" s="3" t="s">
        <v>6014</v>
      </c>
      <c r="N1441" t="s">
        <v>6120</v>
      </c>
      <c r="O1441" t="s">
        <v>6121</v>
      </c>
      <c r="P1441">
        <v>75</v>
      </c>
      <c r="Q1441">
        <v>0</v>
      </c>
      <c r="R1441">
        <v>0</v>
      </c>
      <c r="S1441">
        <v>1</v>
      </c>
      <c r="T1441">
        <v>0</v>
      </c>
      <c r="U1441">
        <v>0</v>
      </c>
      <c r="V1441">
        <v>0</v>
      </c>
      <c r="W1441">
        <v>0</v>
      </c>
      <c r="X1441">
        <v>0</v>
      </c>
    </row>
    <row r="1442" spans="2:24" x14ac:dyDescent="0.3">
      <c r="B1442" s="3" t="s">
        <v>6148</v>
      </c>
      <c r="C1442" t="s">
        <v>6149</v>
      </c>
      <c r="D1442">
        <v>17</v>
      </c>
      <c r="E1442" t="s">
        <v>712</v>
      </c>
      <c r="F1442" s="3" t="s">
        <v>6155</v>
      </c>
      <c r="G1442" t="s">
        <v>6156</v>
      </c>
      <c r="H1442">
        <v>202</v>
      </c>
      <c r="I1442" t="s">
        <v>650</v>
      </c>
      <c r="J1442" t="s">
        <v>629</v>
      </c>
      <c r="K1442">
        <v>8</v>
      </c>
      <c r="L1442" t="s">
        <v>786</v>
      </c>
      <c r="M1442" s="3" t="s">
        <v>6014</v>
      </c>
      <c r="N1442" t="s">
        <v>6120</v>
      </c>
      <c r="O1442" t="s">
        <v>6121</v>
      </c>
      <c r="P1442">
        <v>0</v>
      </c>
      <c r="Q1442">
        <v>0</v>
      </c>
      <c r="R1442">
        <v>0</v>
      </c>
      <c r="S1442">
        <v>0</v>
      </c>
      <c r="T1442">
        <v>0</v>
      </c>
      <c r="U1442">
        <v>0</v>
      </c>
      <c r="V1442">
        <v>0</v>
      </c>
      <c r="W1442">
        <v>0</v>
      </c>
      <c r="X1442">
        <v>0</v>
      </c>
    </row>
    <row r="1443" spans="2:24" x14ac:dyDescent="0.3">
      <c r="B1443" s="3" t="s">
        <v>6148</v>
      </c>
      <c r="C1443" t="s">
        <v>6149</v>
      </c>
      <c r="D1443">
        <v>17</v>
      </c>
      <c r="E1443" t="s">
        <v>712</v>
      </c>
      <c r="F1443" s="3" t="s">
        <v>6157</v>
      </c>
      <c r="G1443" t="s">
        <v>6158</v>
      </c>
      <c r="H1443">
        <v>202</v>
      </c>
      <c r="I1443" t="s">
        <v>650</v>
      </c>
      <c r="J1443" t="s">
        <v>629</v>
      </c>
      <c r="K1443">
        <v>8</v>
      </c>
      <c r="L1443" t="s">
        <v>786</v>
      </c>
      <c r="M1443" s="3" t="s">
        <v>6014</v>
      </c>
      <c r="N1443" t="s">
        <v>6120</v>
      </c>
      <c r="O1443" t="s">
        <v>6121</v>
      </c>
      <c r="P1443">
        <v>0</v>
      </c>
      <c r="Q1443">
        <v>0</v>
      </c>
      <c r="R1443">
        <v>0</v>
      </c>
      <c r="S1443">
        <v>3</v>
      </c>
      <c r="T1443">
        <v>0</v>
      </c>
      <c r="U1443">
        <v>0</v>
      </c>
      <c r="V1443">
        <v>0</v>
      </c>
      <c r="W1443">
        <v>0</v>
      </c>
      <c r="X1443">
        <v>0</v>
      </c>
    </row>
    <row r="1444" spans="2:24" x14ac:dyDescent="0.3">
      <c r="B1444" s="3" t="s">
        <v>6148</v>
      </c>
      <c r="C1444" t="s">
        <v>6149</v>
      </c>
      <c r="D1444">
        <v>17</v>
      </c>
      <c r="E1444" t="s">
        <v>712</v>
      </c>
      <c r="F1444" s="3" t="s">
        <v>6159</v>
      </c>
      <c r="G1444" t="s">
        <v>6160</v>
      </c>
      <c r="H1444">
        <v>354</v>
      </c>
      <c r="I1444" t="s">
        <v>615</v>
      </c>
      <c r="J1444" t="s">
        <v>616</v>
      </c>
      <c r="K1444">
        <v>54</v>
      </c>
      <c r="L1444" t="s">
        <v>617</v>
      </c>
      <c r="M1444" s="3" t="s">
        <v>6014</v>
      </c>
      <c r="N1444" t="s">
        <v>6120</v>
      </c>
      <c r="O1444" t="s">
        <v>6121</v>
      </c>
      <c r="P1444">
        <v>0</v>
      </c>
      <c r="Q1444">
        <v>0</v>
      </c>
      <c r="R1444">
        <v>0</v>
      </c>
      <c r="S1444">
        <v>0</v>
      </c>
      <c r="T1444">
        <v>0</v>
      </c>
      <c r="U1444">
        <v>0</v>
      </c>
      <c r="V1444">
        <v>79</v>
      </c>
      <c r="W1444">
        <v>15</v>
      </c>
      <c r="X1444">
        <v>0</v>
      </c>
    </row>
    <row r="1445" spans="2:24" x14ac:dyDescent="0.3">
      <c r="B1445" s="3" t="s">
        <v>6161</v>
      </c>
      <c r="C1445" t="s">
        <v>6162</v>
      </c>
      <c r="D1445">
        <v>8</v>
      </c>
      <c r="E1445" t="s">
        <v>1549</v>
      </c>
      <c r="F1445" s="3" t="s">
        <v>6163</v>
      </c>
      <c r="G1445" t="s">
        <v>6164</v>
      </c>
      <c r="H1445">
        <v>500</v>
      </c>
      <c r="I1445" t="s">
        <v>210</v>
      </c>
      <c r="J1445" t="s">
        <v>629</v>
      </c>
      <c r="K1445">
        <v>45</v>
      </c>
      <c r="L1445" t="s">
        <v>685</v>
      </c>
      <c r="M1445" s="3" t="s">
        <v>6014</v>
      </c>
      <c r="N1445" t="s">
        <v>6165</v>
      </c>
      <c r="O1445" t="s">
        <v>6166</v>
      </c>
      <c r="P1445">
        <v>74</v>
      </c>
      <c r="Q1445">
        <v>0</v>
      </c>
      <c r="R1445">
        <v>0</v>
      </c>
      <c r="S1445">
        <v>1</v>
      </c>
      <c r="T1445">
        <v>0</v>
      </c>
      <c r="U1445">
        <v>0</v>
      </c>
      <c r="V1445">
        <v>0</v>
      </c>
      <c r="W1445">
        <v>0</v>
      </c>
      <c r="X1445">
        <v>0</v>
      </c>
    </row>
    <row r="1446" spans="2:24" x14ac:dyDescent="0.3">
      <c r="B1446" s="3" t="s">
        <v>6167</v>
      </c>
      <c r="C1446" t="s">
        <v>6168</v>
      </c>
      <c r="D1446">
        <v>63</v>
      </c>
      <c r="E1446" t="s">
        <v>1305</v>
      </c>
      <c r="F1446" s="3" t="s">
        <v>6169</v>
      </c>
      <c r="G1446" t="s">
        <v>6170</v>
      </c>
      <c r="H1446">
        <v>354</v>
      </c>
      <c r="I1446" t="s">
        <v>615</v>
      </c>
      <c r="J1446" t="s">
        <v>616</v>
      </c>
      <c r="K1446">
        <v>54</v>
      </c>
      <c r="L1446" t="s">
        <v>617</v>
      </c>
      <c r="M1446" s="3" t="s">
        <v>6014</v>
      </c>
      <c r="N1446" t="s">
        <v>6171</v>
      </c>
      <c r="O1446" t="s">
        <v>6172</v>
      </c>
      <c r="P1446">
        <v>0</v>
      </c>
      <c r="Q1446">
        <v>0</v>
      </c>
      <c r="R1446">
        <v>0</v>
      </c>
      <c r="S1446">
        <v>0</v>
      </c>
      <c r="T1446">
        <v>0</v>
      </c>
      <c r="U1446">
        <v>0</v>
      </c>
      <c r="V1446">
        <v>15</v>
      </c>
      <c r="W1446">
        <v>0</v>
      </c>
      <c r="X1446">
        <v>0</v>
      </c>
    </row>
    <row r="1447" spans="2:24" x14ac:dyDescent="0.3">
      <c r="B1447" s="3" t="s">
        <v>6167</v>
      </c>
      <c r="C1447" t="s">
        <v>6168</v>
      </c>
      <c r="D1447">
        <v>63</v>
      </c>
      <c r="E1447" t="s">
        <v>1305</v>
      </c>
      <c r="F1447" s="3" t="s">
        <v>6173</v>
      </c>
      <c r="G1447" t="s">
        <v>6174</v>
      </c>
      <c r="H1447">
        <v>500</v>
      </c>
      <c r="I1447" t="s">
        <v>210</v>
      </c>
      <c r="J1447" t="s">
        <v>629</v>
      </c>
      <c r="K1447">
        <v>41</v>
      </c>
      <c r="L1447" t="s">
        <v>660</v>
      </c>
      <c r="M1447" s="3" t="s">
        <v>6014</v>
      </c>
      <c r="N1447" t="s">
        <v>6171</v>
      </c>
      <c r="O1447" t="s">
        <v>6172</v>
      </c>
      <c r="P1447">
        <v>38</v>
      </c>
      <c r="Q1447">
        <v>0</v>
      </c>
      <c r="R1447">
        <v>0</v>
      </c>
      <c r="S1447">
        <v>2</v>
      </c>
      <c r="T1447">
        <v>0</v>
      </c>
      <c r="U1447">
        <v>0</v>
      </c>
      <c r="V1447">
        <v>0</v>
      </c>
      <c r="W1447">
        <v>0</v>
      </c>
      <c r="X1447">
        <v>0</v>
      </c>
    </row>
    <row r="1448" spans="2:24" x14ac:dyDescent="0.3">
      <c r="B1448" s="3" t="s">
        <v>6041</v>
      </c>
      <c r="C1448" t="s">
        <v>6042</v>
      </c>
      <c r="D1448">
        <v>8</v>
      </c>
      <c r="E1448" t="s">
        <v>1549</v>
      </c>
      <c r="F1448" s="3" t="s">
        <v>6175</v>
      </c>
      <c r="G1448" t="s">
        <v>6176</v>
      </c>
      <c r="H1448">
        <v>354</v>
      </c>
      <c r="I1448" t="s">
        <v>615</v>
      </c>
      <c r="J1448" t="s">
        <v>616</v>
      </c>
      <c r="K1448">
        <v>54</v>
      </c>
      <c r="L1448" t="s">
        <v>617</v>
      </c>
      <c r="M1448" s="3" t="s">
        <v>6014</v>
      </c>
      <c r="N1448" t="s">
        <v>6177</v>
      </c>
      <c r="O1448" t="s">
        <v>6178</v>
      </c>
      <c r="P1448">
        <v>0</v>
      </c>
      <c r="Q1448">
        <v>0</v>
      </c>
      <c r="R1448">
        <v>0</v>
      </c>
      <c r="S1448">
        <v>0</v>
      </c>
      <c r="T1448">
        <v>0</v>
      </c>
      <c r="U1448">
        <v>0</v>
      </c>
      <c r="V1448">
        <v>106</v>
      </c>
      <c r="W1448">
        <v>10</v>
      </c>
      <c r="X1448">
        <v>0</v>
      </c>
    </row>
    <row r="1449" spans="2:24" x14ac:dyDescent="0.3">
      <c r="B1449" s="3" t="s">
        <v>6041</v>
      </c>
      <c r="C1449" t="s">
        <v>6042</v>
      </c>
      <c r="D1449">
        <v>8</v>
      </c>
      <c r="E1449" t="s">
        <v>1549</v>
      </c>
      <c r="F1449" s="3" t="s">
        <v>6179</v>
      </c>
      <c r="G1449" t="s">
        <v>6180</v>
      </c>
      <c r="H1449">
        <v>500</v>
      </c>
      <c r="I1449" t="s">
        <v>210</v>
      </c>
      <c r="J1449" t="s">
        <v>616</v>
      </c>
      <c r="K1449">
        <v>45</v>
      </c>
      <c r="L1449" t="s">
        <v>685</v>
      </c>
      <c r="M1449" s="3" t="s">
        <v>6014</v>
      </c>
      <c r="N1449" t="s">
        <v>6177</v>
      </c>
      <c r="O1449" t="s">
        <v>6178</v>
      </c>
      <c r="P1449">
        <v>16</v>
      </c>
      <c r="Q1449">
        <v>0</v>
      </c>
      <c r="R1449">
        <v>1</v>
      </c>
      <c r="S1449">
        <v>1</v>
      </c>
      <c r="T1449">
        <v>0</v>
      </c>
      <c r="U1449">
        <v>0</v>
      </c>
      <c r="V1449">
        <v>0</v>
      </c>
      <c r="W1449">
        <v>0</v>
      </c>
      <c r="X1449">
        <v>0</v>
      </c>
    </row>
    <row r="1450" spans="2:24" x14ac:dyDescent="0.3">
      <c r="B1450" s="3" t="s">
        <v>6181</v>
      </c>
      <c r="C1450" t="s">
        <v>6182</v>
      </c>
      <c r="D1450">
        <v>17</v>
      </c>
      <c r="E1450" t="s">
        <v>712</v>
      </c>
      <c r="F1450" s="3" t="s">
        <v>6183</v>
      </c>
      <c r="G1450" t="s">
        <v>6184</v>
      </c>
      <c r="H1450">
        <v>500</v>
      </c>
      <c r="I1450" t="s">
        <v>210</v>
      </c>
      <c r="J1450" t="s">
        <v>629</v>
      </c>
      <c r="K1450">
        <v>41</v>
      </c>
      <c r="L1450" t="s">
        <v>660</v>
      </c>
      <c r="M1450" s="3" t="s">
        <v>6014</v>
      </c>
      <c r="N1450" t="s">
        <v>6185</v>
      </c>
      <c r="O1450" t="s">
        <v>6186</v>
      </c>
      <c r="P1450">
        <v>43</v>
      </c>
      <c r="Q1450">
        <v>0</v>
      </c>
      <c r="R1450">
        <v>0</v>
      </c>
      <c r="S1450">
        <v>1</v>
      </c>
      <c r="T1450">
        <v>0</v>
      </c>
      <c r="U1450">
        <v>0</v>
      </c>
      <c r="V1450">
        <v>0</v>
      </c>
      <c r="W1450">
        <v>0</v>
      </c>
      <c r="X1450">
        <v>0</v>
      </c>
    </row>
    <row r="1451" spans="2:24" x14ac:dyDescent="0.3">
      <c r="B1451" s="3" t="s">
        <v>6181</v>
      </c>
      <c r="C1451" t="s">
        <v>6182</v>
      </c>
      <c r="D1451">
        <v>17</v>
      </c>
      <c r="E1451" t="s">
        <v>712</v>
      </c>
      <c r="F1451" s="3" t="s">
        <v>6187</v>
      </c>
      <c r="G1451" t="s">
        <v>6188</v>
      </c>
      <c r="H1451">
        <v>354</v>
      </c>
      <c r="I1451" t="s">
        <v>615</v>
      </c>
      <c r="J1451" t="s">
        <v>616</v>
      </c>
      <c r="K1451">
        <v>54</v>
      </c>
      <c r="L1451" t="s">
        <v>617</v>
      </c>
      <c r="M1451" s="3" t="s">
        <v>6014</v>
      </c>
      <c r="N1451" t="s">
        <v>6185</v>
      </c>
      <c r="O1451" t="s">
        <v>6186</v>
      </c>
      <c r="P1451">
        <v>0</v>
      </c>
      <c r="Q1451">
        <v>0</v>
      </c>
      <c r="R1451">
        <v>0</v>
      </c>
      <c r="S1451">
        <v>0</v>
      </c>
      <c r="T1451">
        <v>0</v>
      </c>
      <c r="U1451">
        <v>0</v>
      </c>
      <c r="V1451">
        <v>25</v>
      </c>
      <c r="W1451">
        <v>0</v>
      </c>
      <c r="X1451">
        <v>0</v>
      </c>
    </row>
    <row r="1452" spans="2:24" x14ac:dyDescent="0.3">
      <c r="B1452" s="3" t="s">
        <v>6181</v>
      </c>
      <c r="C1452" t="s">
        <v>6182</v>
      </c>
      <c r="D1452">
        <v>17</v>
      </c>
      <c r="E1452" t="s">
        <v>712</v>
      </c>
      <c r="F1452" s="3" t="s">
        <v>6189</v>
      </c>
      <c r="G1452" t="s">
        <v>6190</v>
      </c>
      <c r="H1452">
        <v>202</v>
      </c>
      <c r="I1452" t="s">
        <v>650</v>
      </c>
      <c r="J1452" t="s">
        <v>616</v>
      </c>
      <c r="K1452">
        <v>52</v>
      </c>
      <c r="L1452" t="s">
        <v>2686</v>
      </c>
      <c r="M1452" s="3" t="s">
        <v>6014</v>
      </c>
      <c r="N1452" t="s">
        <v>6185</v>
      </c>
      <c r="O1452" t="s">
        <v>6186</v>
      </c>
      <c r="P1452">
        <v>0</v>
      </c>
      <c r="Q1452">
        <v>0</v>
      </c>
      <c r="R1452">
        <v>0</v>
      </c>
      <c r="S1452">
        <v>0</v>
      </c>
      <c r="T1452">
        <v>0</v>
      </c>
      <c r="U1452">
        <v>0</v>
      </c>
      <c r="V1452">
        <v>0</v>
      </c>
      <c r="W1452">
        <v>0</v>
      </c>
      <c r="X1452">
        <v>0</v>
      </c>
    </row>
    <row r="1453" spans="2:24" x14ac:dyDescent="0.3">
      <c r="B1453" s="3" t="s">
        <v>6181</v>
      </c>
      <c r="C1453" t="s">
        <v>6182</v>
      </c>
      <c r="D1453">
        <v>17</v>
      </c>
      <c r="E1453" t="s">
        <v>712</v>
      </c>
      <c r="F1453" s="3" t="s">
        <v>6191</v>
      </c>
      <c r="G1453" t="s">
        <v>2578</v>
      </c>
      <c r="H1453">
        <v>500</v>
      </c>
      <c r="I1453" t="s">
        <v>210</v>
      </c>
      <c r="J1453" t="s">
        <v>629</v>
      </c>
      <c r="K1453">
        <v>41</v>
      </c>
      <c r="L1453" t="s">
        <v>660</v>
      </c>
      <c r="M1453" s="3" t="s">
        <v>6014</v>
      </c>
      <c r="N1453" t="s">
        <v>6185</v>
      </c>
      <c r="O1453" t="s">
        <v>6186</v>
      </c>
      <c r="P1453">
        <v>6</v>
      </c>
      <c r="Q1453">
        <v>0</v>
      </c>
      <c r="R1453">
        <v>0</v>
      </c>
      <c r="S1453">
        <v>0</v>
      </c>
      <c r="T1453">
        <v>0</v>
      </c>
      <c r="U1453">
        <v>0</v>
      </c>
      <c r="V1453">
        <v>0</v>
      </c>
      <c r="W1453">
        <v>0</v>
      </c>
      <c r="X1453">
        <v>0</v>
      </c>
    </row>
    <row r="1454" spans="2:24" x14ac:dyDescent="0.3">
      <c r="B1454" s="3" t="s">
        <v>6192</v>
      </c>
      <c r="C1454" t="s">
        <v>6193</v>
      </c>
      <c r="D1454">
        <v>8</v>
      </c>
      <c r="E1454" t="s">
        <v>1549</v>
      </c>
      <c r="F1454" s="3" t="s">
        <v>6194</v>
      </c>
      <c r="G1454" t="s">
        <v>6195</v>
      </c>
      <c r="H1454">
        <v>500</v>
      </c>
      <c r="I1454" t="s">
        <v>210</v>
      </c>
      <c r="J1454" t="s">
        <v>616</v>
      </c>
      <c r="K1454">
        <v>41</v>
      </c>
      <c r="L1454" t="s">
        <v>660</v>
      </c>
      <c r="M1454" s="3" t="s">
        <v>6014</v>
      </c>
      <c r="N1454" t="s">
        <v>6196</v>
      </c>
      <c r="O1454" t="s">
        <v>6197</v>
      </c>
      <c r="P1454">
        <v>52</v>
      </c>
      <c r="Q1454">
        <v>0</v>
      </c>
      <c r="R1454">
        <v>0</v>
      </c>
      <c r="S1454">
        <v>0</v>
      </c>
      <c r="T1454">
        <v>0</v>
      </c>
      <c r="U1454">
        <v>0</v>
      </c>
      <c r="V1454">
        <v>0</v>
      </c>
      <c r="W1454">
        <v>0</v>
      </c>
      <c r="X1454">
        <v>0</v>
      </c>
    </row>
    <row r="1455" spans="2:24" x14ac:dyDescent="0.3">
      <c r="B1455" s="3" t="s">
        <v>6192</v>
      </c>
      <c r="C1455" t="s">
        <v>6193</v>
      </c>
      <c r="D1455">
        <v>8</v>
      </c>
      <c r="E1455" t="s">
        <v>1549</v>
      </c>
      <c r="F1455" s="3" t="s">
        <v>6198</v>
      </c>
      <c r="G1455" t="s">
        <v>6199</v>
      </c>
      <c r="H1455">
        <v>202</v>
      </c>
      <c r="I1455" t="s">
        <v>650</v>
      </c>
      <c r="J1455" t="s">
        <v>616</v>
      </c>
      <c r="K1455">
        <v>52</v>
      </c>
      <c r="L1455" t="s">
        <v>2686</v>
      </c>
      <c r="M1455" s="3" t="s">
        <v>6014</v>
      </c>
      <c r="N1455" t="s">
        <v>6196</v>
      </c>
      <c r="O1455" t="s">
        <v>6197</v>
      </c>
      <c r="P1455">
        <v>0</v>
      </c>
      <c r="Q1455">
        <v>0</v>
      </c>
      <c r="R1455">
        <v>0</v>
      </c>
      <c r="S1455">
        <v>0</v>
      </c>
      <c r="T1455">
        <v>0</v>
      </c>
      <c r="U1455">
        <v>0</v>
      </c>
      <c r="V1455">
        <v>0</v>
      </c>
      <c r="W1455">
        <v>0</v>
      </c>
      <c r="X1455">
        <v>0</v>
      </c>
    </row>
    <row r="1456" spans="2:24" x14ac:dyDescent="0.3">
      <c r="B1456" s="3" t="s">
        <v>6192</v>
      </c>
      <c r="C1456" t="s">
        <v>6193</v>
      </c>
      <c r="D1456">
        <v>8</v>
      </c>
      <c r="E1456" t="s">
        <v>1549</v>
      </c>
      <c r="F1456" s="3" t="s">
        <v>6200</v>
      </c>
      <c r="G1456" t="s">
        <v>6201</v>
      </c>
      <c r="H1456">
        <v>354</v>
      </c>
      <c r="I1456" t="s">
        <v>615</v>
      </c>
      <c r="J1456" t="s">
        <v>616</v>
      </c>
      <c r="K1456">
        <v>54</v>
      </c>
      <c r="L1456" t="s">
        <v>617</v>
      </c>
      <c r="M1456" s="3" t="s">
        <v>6014</v>
      </c>
      <c r="N1456" t="s">
        <v>6196</v>
      </c>
      <c r="O1456" t="s">
        <v>6197</v>
      </c>
      <c r="P1456">
        <v>0</v>
      </c>
      <c r="Q1456">
        <v>0</v>
      </c>
      <c r="R1456">
        <v>0</v>
      </c>
      <c r="S1456">
        <v>0</v>
      </c>
      <c r="T1456">
        <v>0</v>
      </c>
      <c r="U1456">
        <v>0</v>
      </c>
      <c r="V1456">
        <v>27</v>
      </c>
      <c r="W1456">
        <v>0</v>
      </c>
      <c r="X1456">
        <v>0</v>
      </c>
    </row>
    <row r="1457" spans="2:24" x14ac:dyDescent="0.3">
      <c r="B1457" s="3" t="s">
        <v>6202</v>
      </c>
      <c r="C1457" t="s">
        <v>6203</v>
      </c>
      <c r="D1457">
        <v>95</v>
      </c>
      <c r="E1457" t="s">
        <v>626</v>
      </c>
      <c r="F1457" s="3" t="s">
        <v>6204</v>
      </c>
      <c r="G1457" t="s">
        <v>6205</v>
      </c>
      <c r="H1457">
        <v>500</v>
      </c>
      <c r="I1457" t="s">
        <v>210</v>
      </c>
      <c r="J1457" t="s">
        <v>629</v>
      </c>
      <c r="K1457">
        <v>45</v>
      </c>
      <c r="L1457" t="s">
        <v>685</v>
      </c>
      <c r="M1457" s="3" t="s">
        <v>6014</v>
      </c>
      <c r="N1457" t="s">
        <v>6206</v>
      </c>
      <c r="O1457" t="s">
        <v>6207</v>
      </c>
      <c r="P1457">
        <v>24</v>
      </c>
      <c r="Q1457">
        <v>0</v>
      </c>
      <c r="R1457">
        <v>0</v>
      </c>
      <c r="S1457">
        <v>0</v>
      </c>
      <c r="T1457">
        <v>0</v>
      </c>
      <c r="U1457">
        <v>0</v>
      </c>
      <c r="V1457">
        <v>0</v>
      </c>
      <c r="W1457">
        <v>0</v>
      </c>
      <c r="X1457">
        <v>0</v>
      </c>
    </row>
    <row r="1458" spans="2:24" x14ac:dyDescent="0.3">
      <c r="B1458" s="3" t="s">
        <v>6208</v>
      </c>
      <c r="C1458" t="s">
        <v>6209</v>
      </c>
      <c r="D1458">
        <v>21</v>
      </c>
      <c r="E1458" t="s">
        <v>612</v>
      </c>
      <c r="F1458" s="3" t="s">
        <v>6210</v>
      </c>
      <c r="G1458" t="s">
        <v>6211</v>
      </c>
      <c r="H1458">
        <v>500</v>
      </c>
      <c r="I1458" t="s">
        <v>210</v>
      </c>
      <c r="J1458" t="s">
        <v>629</v>
      </c>
      <c r="K1458">
        <v>41</v>
      </c>
      <c r="L1458" t="s">
        <v>660</v>
      </c>
      <c r="M1458" s="3" t="s">
        <v>6014</v>
      </c>
      <c r="N1458" t="s">
        <v>6212</v>
      </c>
      <c r="O1458" t="s">
        <v>6213</v>
      </c>
      <c r="P1458">
        <v>48</v>
      </c>
      <c r="Q1458">
        <v>0</v>
      </c>
      <c r="R1458">
        <v>0</v>
      </c>
      <c r="S1458">
        <v>2</v>
      </c>
      <c r="T1458">
        <v>0</v>
      </c>
      <c r="U1458">
        <v>0</v>
      </c>
      <c r="V1458">
        <v>0</v>
      </c>
      <c r="W1458">
        <v>0</v>
      </c>
      <c r="X1458">
        <v>0</v>
      </c>
    </row>
    <row r="1459" spans="2:24" x14ac:dyDescent="0.3">
      <c r="B1459" s="3" t="s">
        <v>6071</v>
      </c>
      <c r="C1459" t="s">
        <v>6072</v>
      </c>
      <c r="D1459">
        <v>8</v>
      </c>
      <c r="E1459" t="s">
        <v>1549</v>
      </c>
      <c r="F1459" s="3" t="s">
        <v>6214</v>
      </c>
      <c r="G1459" t="s">
        <v>6215</v>
      </c>
      <c r="H1459">
        <v>354</v>
      </c>
      <c r="I1459" t="s">
        <v>615</v>
      </c>
      <c r="J1459" t="s">
        <v>616</v>
      </c>
      <c r="K1459">
        <v>54</v>
      </c>
      <c r="L1459" t="s">
        <v>617</v>
      </c>
      <c r="M1459" s="3" t="s">
        <v>6014</v>
      </c>
      <c r="N1459" t="s">
        <v>6216</v>
      </c>
      <c r="O1459" t="s">
        <v>6217</v>
      </c>
      <c r="P1459">
        <v>0</v>
      </c>
      <c r="Q1459">
        <v>0</v>
      </c>
      <c r="R1459">
        <v>0</v>
      </c>
      <c r="S1459">
        <v>0</v>
      </c>
      <c r="T1459">
        <v>0</v>
      </c>
      <c r="U1459">
        <v>0</v>
      </c>
      <c r="V1459">
        <v>103</v>
      </c>
      <c r="W1459">
        <v>10</v>
      </c>
      <c r="X1459">
        <v>0</v>
      </c>
    </row>
    <row r="1460" spans="2:24" x14ac:dyDescent="0.3">
      <c r="B1460" s="3" t="s">
        <v>6071</v>
      </c>
      <c r="C1460" t="s">
        <v>6072</v>
      </c>
      <c r="D1460">
        <v>8</v>
      </c>
      <c r="E1460" t="s">
        <v>1549</v>
      </c>
      <c r="F1460" s="3" t="s">
        <v>6218</v>
      </c>
      <c r="G1460" t="s">
        <v>6219</v>
      </c>
      <c r="H1460">
        <v>500</v>
      </c>
      <c r="I1460" t="s">
        <v>210</v>
      </c>
      <c r="J1460" t="s">
        <v>616</v>
      </c>
      <c r="K1460">
        <v>45</v>
      </c>
      <c r="L1460" t="s">
        <v>685</v>
      </c>
      <c r="M1460" s="3" t="s">
        <v>6014</v>
      </c>
      <c r="N1460" t="s">
        <v>6216</v>
      </c>
      <c r="O1460" t="s">
        <v>6217</v>
      </c>
      <c r="P1460">
        <v>69</v>
      </c>
      <c r="Q1460">
        <v>0</v>
      </c>
      <c r="R1460">
        <v>0</v>
      </c>
      <c r="S1460">
        <v>0</v>
      </c>
      <c r="T1460">
        <v>0</v>
      </c>
      <c r="U1460">
        <v>0</v>
      </c>
      <c r="V1460">
        <v>0</v>
      </c>
      <c r="W1460">
        <v>0</v>
      </c>
      <c r="X1460">
        <v>0</v>
      </c>
    </row>
    <row r="1461" spans="2:24" x14ac:dyDescent="0.3">
      <c r="B1461" s="3" t="s">
        <v>6071</v>
      </c>
      <c r="C1461" t="s">
        <v>6072</v>
      </c>
      <c r="D1461">
        <v>8</v>
      </c>
      <c r="E1461" t="s">
        <v>1549</v>
      </c>
      <c r="F1461" s="3" t="s">
        <v>6220</v>
      </c>
      <c r="G1461" t="s">
        <v>6221</v>
      </c>
      <c r="H1461">
        <v>209</v>
      </c>
      <c r="I1461" t="s">
        <v>726</v>
      </c>
      <c r="J1461" t="s">
        <v>616</v>
      </c>
      <c r="K1461">
        <v>99</v>
      </c>
      <c r="L1461" t="s">
        <v>727</v>
      </c>
      <c r="M1461" s="3" t="s">
        <v>6014</v>
      </c>
      <c r="N1461" t="s">
        <v>6216</v>
      </c>
      <c r="O1461" t="s">
        <v>6217</v>
      </c>
      <c r="P1461">
        <v>0</v>
      </c>
      <c r="Q1461">
        <v>0</v>
      </c>
      <c r="R1461">
        <v>0</v>
      </c>
      <c r="S1461">
        <v>0</v>
      </c>
      <c r="T1461">
        <v>0</v>
      </c>
      <c r="U1461">
        <v>0</v>
      </c>
      <c r="V1461">
        <v>0</v>
      </c>
      <c r="W1461">
        <v>0</v>
      </c>
      <c r="X1461">
        <v>0</v>
      </c>
    </row>
    <row r="1462" spans="2:24" x14ac:dyDescent="0.3">
      <c r="B1462" s="3" t="s">
        <v>6071</v>
      </c>
      <c r="C1462" t="s">
        <v>6072</v>
      </c>
      <c r="D1462">
        <v>8</v>
      </c>
      <c r="E1462" t="s">
        <v>1549</v>
      </c>
      <c r="F1462" s="3" t="s">
        <v>6222</v>
      </c>
      <c r="G1462" t="s">
        <v>6223</v>
      </c>
      <c r="H1462">
        <v>202</v>
      </c>
      <c r="I1462" t="s">
        <v>650</v>
      </c>
      <c r="J1462" t="s">
        <v>629</v>
      </c>
      <c r="K1462">
        <v>52</v>
      </c>
      <c r="L1462" t="s">
        <v>2686</v>
      </c>
      <c r="M1462" s="3" t="s">
        <v>6014</v>
      </c>
      <c r="N1462" t="s">
        <v>6216</v>
      </c>
      <c r="O1462" t="s">
        <v>6217</v>
      </c>
      <c r="P1462">
        <v>0</v>
      </c>
      <c r="Q1462">
        <v>0</v>
      </c>
      <c r="R1462">
        <v>0</v>
      </c>
      <c r="S1462">
        <v>0</v>
      </c>
      <c r="T1462">
        <v>0</v>
      </c>
      <c r="U1462">
        <v>0</v>
      </c>
      <c r="V1462">
        <v>0</v>
      </c>
      <c r="W1462">
        <v>0</v>
      </c>
      <c r="X1462">
        <v>0</v>
      </c>
    </row>
    <row r="1463" spans="2:24" x14ac:dyDescent="0.3">
      <c r="B1463" s="3" t="s">
        <v>1705</v>
      </c>
      <c r="C1463" t="s">
        <v>1706</v>
      </c>
      <c r="D1463">
        <v>63</v>
      </c>
      <c r="E1463" t="s">
        <v>1305</v>
      </c>
      <c r="F1463" s="3" t="s">
        <v>6224</v>
      </c>
      <c r="G1463" t="s">
        <v>6225</v>
      </c>
      <c r="H1463">
        <v>500</v>
      </c>
      <c r="I1463" t="s">
        <v>210</v>
      </c>
      <c r="J1463" t="s">
        <v>616</v>
      </c>
      <c r="K1463">
        <v>45</v>
      </c>
      <c r="L1463" t="s">
        <v>685</v>
      </c>
      <c r="M1463" s="3" t="s">
        <v>6014</v>
      </c>
      <c r="N1463" t="s">
        <v>6226</v>
      </c>
      <c r="O1463" t="s">
        <v>6227</v>
      </c>
      <c r="P1463">
        <v>75</v>
      </c>
      <c r="Q1463">
        <v>0</v>
      </c>
      <c r="R1463">
        <v>0</v>
      </c>
      <c r="S1463">
        <v>4</v>
      </c>
      <c r="T1463">
        <v>0</v>
      </c>
      <c r="U1463">
        <v>0</v>
      </c>
      <c r="V1463">
        <v>0</v>
      </c>
      <c r="W1463">
        <v>0</v>
      </c>
      <c r="X1463">
        <v>0</v>
      </c>
    </row>
    <row r="1464" spans="2:24" x14ac:dyDescent="0.3">
      <c r="B1464" s="3" t="s">
        <v>252</v>
      </c>
      <c r="C1464" t="s">
        <v>253</v>
      </c>
      <c r="D1464">
        <v>60</v>
      </c>
      <c r="E1464" t="s">
        <v>641</v>
      </c>
      <c r="F1464" s="3" t="s">
        <v>6228</v>
      </c>
      <c r="G1464" t="s">
        <v>4143</v>
      </c>
      <c r="H1464">
        <v>500</v>
      </c>
      <c r="I1464" t="s">
        <v>210</v>
      </c>
      <c r="J1464" t="s">
        <v>616</v>
      </c>
      <c r="K1464">
        <v>45</v>
      </c>
      <c r="L1464" t="s">
        <v>685</v>
      </c>
      <c r="M1464" s="3" t="s">
        <v>6014</v>
      </c>
      <c r="N1464" t="s">
        <v>6229</v>
      </c>
      <c r="O1464" t="s">
        <v>6230</v>
      </c>
      <c r="P1464">
        <v>90</v>
      </c>
      <c r="Q1464">
        <v>0</v>
      </c>
      <c r="R1464">
        <v>0</v>
      </c>
      <c r="S1464">
        <v>3</v>
      </c>
      <c r="T1464">
        <v>0</v>
      </c>
      <c r="U1464">
        <v>0</v>
      </c>
      <c r="V1464">
        <v>0</v>
      </c>
      <c r="W1464">
        <v>0</v>
      </c>
      <c r="X1464">
        <v>0</v>
      </c>
    </row>
    <row r="1465" spans="2:24" x14ac:dyDescent="0.3">
      <c r="B1465" s="3" t="s">
        <v>6231</v>
      </c>
      <c r="C1465" t="s">
        <v>6232</v>
      </c>
      <c r="D1465">
        <v>8</v>
      </c>
      <c r="E1465" t="s">
        <v>1549</v>
      </c>
      <c r="F1465" s="3" t="s">
        <v>6233</v>
      </c>
      <c r="G1465" t="s">
        <v>6234</v>
      </c>
      <c r="H1465">
        <v>202</v>
      </c>
      <c r="I1465" t="s">
        <v>650</v>
      </c>
      <c r="J1465" t="s">
        <v>616</v>
      </c>
      <c r="K1465">
        <v>8</v>
      </c>
      <c r="L1465" t="s">
        <v>786</v>
      </c>
      <c r="M1465" s="3" t="s">
        <v>6014</v>
      </c>
      <c r="N1465" t="s">
        <v>6235</v>
      </c>
      <c r="O1465" t="s">
        <v>6236</v>
      </c>
      <c r="P1465">
        <v>0</v>
      </c>
      <c r="Q1465">
        <v>0</v>
      </c>
      <c r="R1465">
        <v>0</v>
      </c>
      <c r="S1465">
        <v>0</v>
      </c>
      <c r="T1465">
        <v>0</v>
      </c>
      <c r="U1465">
        <v>0</v>
      </c>
      <c r="V1465">
        <v>0</v>
      </c>
      <c r="W1465">
        <v>0</v>
      </c>
      <c r="X1465">
        <v>0</v>
      </c>
    </row>
    <row r="1466" spans="2:24" x14ac:dyDescent="0.3">
      <c r="B1466" s="3" t="s">
        <v>6237</v>
      </c>
      <c r="C1466" t="s">
        <v>6238</v>
      </c>
      <c r="D1466">
        <v>13</v>
      </c>
      <c r="E1466" t="s">
        <v>699</v>
      </c>
      <c r="F1466" s="3" t="s">
        <v>6239</v>
      </c>
      <c r="G1466" t="s">
        <v>6240</v>
      </c>
      <c r="H1466">
        <v>354</v>
      </c>
      <c r="I1466" t="s">
        <v>615</v>
      </c>
      <c r="J1466" t="s">
        <v>629</v>
      </c>
      <c r="K1466">
        <v>54</v>
      </c>
      <c r="L1466" t="s">
        <v>617</v>
      </c>
      <c r="M1466" s="3" t="s">
        <v>6014</v>
      </c>
      <c r="N1466" t="s">
        <v>6235</v>
      </c>
      <c r="O1466" t="s">
        <v>6236</v>
      </c>
      <c r="P1466">
        <v>0</v>
      </c>
      <c r="Q1466">
        <v>0</v>
      </c>
      <c r="R1466">
        <v>0</v>
      </c>
      <c r="S1466">
        <v>0</v>
      </c>
      <c r="T1466">
        <v>0</v>
      </c>
      <c r="U1466">
        <v>0</v>
      </c>
      <c r="V1466">
        <v>33</v>
      </c>
      <c r="W1466">
        <v>8</v>
      </c>
      <c r="X1466">
        <v>0</v>
      </c>
    </row>
    <row r="1467" spans="2:24" x14ac:dyDescent="0.3">
      <c r="B1467" s="3" t="s">
        <v>6237</v>
      </c>
      <c r="C1467" t="s">
        <v>6238</v>
      </c>
      <c r="D1467">
        <v>13</v>
      </c>
      <c r="E1467" t="s">
        <v>699</v>
      </c>
      <c r="F1467" s="3" t="s">
        <v>6241</v>
      </c>
      <c r="G1467" t="s">
        <v>6242</v>
      </c>
      <c r="H1467">
        <v>500</v>
      </c>
      <c r="I1467" t="s">
        <v>210</v>
      </c>
      <c r="J1467" t="s">
        <v>629</v>
      </c>
      <c r="K1467">
        <v>41</v>
      </c>
      <c r="L1467" t="s">
        <v>660</v>
      </c>
      <c r="M1467" s="3" t="s">
        <v>6014</v>
      </c>
      <c r="N1467" t="s">
        <v>6235</v>
      </c>
      <c r="O1467" t="s">
        <v>6236</v>
      </c>
      <c r="P1467">
        <v>81</v>
      </c>
      <c r="Q1467">
        <v>0</v>
      </c>
      <c r="R1467">
        <v>0</v>
      </c>
      <c r="S1467">
        <v>7</v>
      </c>
      <c r="T1467">
        <v>0</v>
      </c>
      <c r="U1467">
        <v>0</v>
      </c>
      <c r="V1467">
        <v>0</v>
      </c>
      <c r="W1467">
        <v>0</v>
      </c>
      <c r="X1467">
        <v>0</v>
      </c>
    </row>
    <row r="1468" spans="2:24" x14ac:dyDescent="0.3">
      <c r="B1468" s="3" t="s">
        <v>6243</v>
      </c>
      <c r="C1468" t="s">
        <v>6244</v>
      </c>
      <c r="D1468">
        <v>21</v>
      </c>
      <c r="E1468" t="s">
        <v>612</v>
      </c>
      <c r="F1468" s="3" t="s">
        <v>6245</v>
      </c>
      <c r="G1468" t="s">
        <v>6246</v>
      </c>
      <c r="H1468">
        <v>500</v>
      </c>
      <c r="I1468" t="s">
        <v>210</v>
      </c>
      <c r="J1468" t="s">
        <v>629</v>
      </c>
      <c r="K1468">
        <v>42</v>
      </c>
      <c r="L1468" t="s">
        <v>6247</v>
      </c>
      <c r="M1468" s="3" t="s">
        <v>6014</v>
      </c>
      <c r="N1468" t="s">
        <v>6248</v>
      </c>
      <c r="O1468" t="s">
        <v>6249</v>
      </c>
      <c r="P1468">
        <v>174</v>
      </c>
      <c r="Q1468">
        <v>0</v>
      </c>
      <c r="R1468">
        <v>0</v>
      </c>
      <c r="S1468">
        <v>2</v>
      </c>
      <c r="T1468">
        <v>0</v>
      </c>
      <c r="U1468">
        <v>0</v>
      </c>
      <c r="V1468">
        <v>0</v>
      </c>
      <c r="W1468">
        <v>0</v>
      </c>
      <c r="X1468">
        <v>0</v>
      </c>
    </row>
    <row r="1469" spans="2:24" x14ac:dyDescent="0.3">
      <c r="B1469" s="3" t="s">
        <v>6250</v>
      </c>
      <c r="C1469" t="s">
        <v>6251</v>
      </c>
      <c r="D1469">
        <v>17</v>
      </c>
      <c r="E1469" t="s">
        <v>712</v>
      </c>
      <c r="F1469" s="3" t="s">
        <v>6252</v>
      </c>
      <c r="G1469" t="s">
        <v>6253</v>
      </c>
      <c r="H1469">
        <v>500</v>
      </c>
      <c r="I1469" t="s">
        <v>210</v>
      </c>
      <c r="J1469" t="s">
        <v>616</v>
      </c>
      <c r="K1469">
        <v>45</v>
      </c>
      <c r="L1469" t="s">
        <v>685</v>
      </c>
      <c r="M1469" s="3" t="s">
        <v>6014</v>
      </c>
      <c r="N1469" t="s">
        <v>6254</v>
      </c>
      <c r="O1469" t="s">
        <v>6255</v>
      </c>
      <c r="P1469">
        <v>75</v>
      </c>
      <c r="Q1469">
        <v>0</v>
      </c>
      <c r="R1469">
        <v>6</v>
      </c>
      <c r="S1469">
        <v>3</v>
      </c>
      <c r="T1469">
        <v>0</v>
      </c>
      <c r="U1469">
        <v>0</v>
      </c>
      <c r="V1469">
        <v>0</v>
      </c>
      <c r="W1469">
        <v>0</v>
      </c>
      <c r="X1469">
        <v>0</v>
      </c>
    </row>
    <row r="1470" spans="2:24" x14ac:dyDescent="0.3">
      <c r="B1470" s="3" t="s">
        <v>6250</v>
      </c>
      <c r="C1470" t="s">
        <v>6251</v>
      </c>
      <c r="D1470">
        <v>17</v>
      </c>
      <c r="E1470" t="s">
        <v>712</v>
      </c>
      <c r="F1470" s="3" t="s">
        <v>6256</v>
      </c>
      <c r="G1470" t="s">
        <v>6257</v>
      </c>
      <c r="H1470">
        <v>354</v>
      </c>
      <c r="I1470" t="s">
        <v>615</v>
      </c>
      <c r="J1470" t="s">
        <v>629</v>
      </c>
      <c r="K1470">
        <v>54</v>
      </c>
      <c r="L1470" t="s">
        <v>617</v>
      </c>
      <c r="M1470" s="3" t="s">
        <v>6014</v>
      </c>
      <c r="N1470" t="s">
        <v>6254</v>
      </c>
      <c r="O1470" t="s">
        <v>6255</v>
      </c>
      <c r="P1470">
        <v>0</v>
      </c>
      <c r="Q1470">
        <v>0</v>
      </c>
      <c r="R1470">
        <v>0</v>
      </c>
      <c r="S1470">
        <v>0</v>
      </c>
      <c r="T1470">
        <v>0</v>
      </c>
      <c r="U1470">
        <v>0</v>
      </c>
      <c r="V1470">
        <v>26</v>
      </c>
      <c r="W1470">
        <v>0</v>
      </c>
      <c r="X1470">
        <v>0</v>
      </c>
    </row>
    <row r="1471" spans="2:24" x14ac:dyDescent="0.3">
      <c r="B1471" s="3" t="s">
        <v>686</v>
      </c>
      <c r="C1471" t="s">
        <v>687</v>
      </c>
      <c r="D1471">
        <v>61</v>
      </c>
      <c r="E1471" t="s">
        <v>688</v>
      </c>
      <c r="F1471" s="3" t="s">
        <v>6258</v>
      </c>
      <c r="G1471" t="s">
        <v>6259</v>
      </c>
      <c r="H1471">
        <v>500</v>
      </c>
      <c r="I1471" t="s">
        <v>210</v>
      </c>
      <c r="J1471" t="s">
        <v>629</v>
      </c>
      <c r="K1471">
        <v>45</v>
      </c>
      <c r="L1471" t="s">
        <v>685</v>
      </c>
      <c r="M1471" s="3" t="s">
        <v>6014</v>
      </c>
      <c r="N1471" t="s">
        <v>6254</v>
      </c>
      <c r="O1471" t="s">
        <v>6255</v>
      </c>
      <c r="P1471">
        <v>81</v>
      </c>
      <c r="Q1471">
        <v>0</v>
      </c>
      <c r="R1471">
        <v>0</v>
      </c>
      <c r="S1471">
        <v>1</v>
      </c>
      <c r="T1471">
        <v>0</v>
      </c>
      <c r="U1471">
        <v>0</v>
      </c>
      <c r="V1471">
        <v>0</v>
      </c>
      <c r="W1471">
        <v>0</v>
      </c>
      <c r="X1471">
        <v>0</v>
      </c>
    </row>
    <row r="1472" spans="2:24" x14ac:dyDescent="0.3">
      <c r="B1472" s="3" t="s">
        <v>6061</v>
      </c>
      <c r="C1472" t="s">
        <v>6062</v>
      </c>
      <c r="D1472">
        <v>14</v>
      </c>
      <c r="E1472" t="s">
        <v>967</v>
      </c>
      <c r="F1472" s="3" t="s">
        <v>6260</v>
      </c>
      <c r="G1472" t="s">
        <v>6261</v>
      </c>
      <c r="H1472">
        <v>500</v>
      </c>
      <c r="I1472" t="s">
        <v>210</v>
      </c>
      <c r="J1472" t="s">
        <v>629</v>
      </c>
      <c r="K1472">
        <v>41</v>
      </c>
      <c r="L1472" t="s">
        <v>660</v>
      </c>
      <c r="M1472" s="3" t="s">
        <v>6014</v>
      </c>
      <c r="N1472" t="s">
        <v>6262</v>
      </c>
      <c r="O1472" t="s">
        <v>6263</v>
      </c>
      <c r="P1472">
        <v>79</v>
      </c>
      <c r="Q1472">
        <v>0</v>
      </c>
      <c r="R1472">
        <v>0</v>
      </c>
      <c r="S1472">
        <v>1</v>
      </c>
      <c r="T1472">
        <v>0</v>
      </c>
      <c r="U1472">
        <v>0</v>
      </c>
      <c r="V1472">
        <v>0</v>
      </c>
      <c r="W1472">
        <v>0</v>
      </c>
      <c r="X1472">
        <v>0</v>
      </c>
    </row>
    <row r="1473" spans="2:24" x14ac:dyDescent="0.3">
      <c r="B1473" s="3" t="s">
        <v>6264</v>
      </c>
      <c r="C1473" t="s">
        <v>6265</v>
      </c>
      <c r="D1473">
        <v>21</v>
      </c>
      <c r="E1473" t="s">
        <v>612</v>
      </c>
      <c r="F1473" s="3" t="s">
        <v>6266</v>
      </c>
      <c r="G1473" t="s">
        <v>6265</v>
      </c>
      <c r="H1473">
        <v>500</v>
      </c>
      <c r="I1473" t="s">
        <v>210</v>
      </c>
      <c r="J1473" t="s">
        <v>616</v>
      </c>
      <c r="K1473">
        <v>45</v>
      </c>
      <c r="L1473" t="s">
        <v>685</v>
      </c>
      <c r="M1473" s="3" t="s">
        <v>6014</v>
      </c>
      <c r="N1473" t="s">
        <v>6267</v>
      </c>
      <c r="O1473" t="s">
        <v>6268</v>
      </c>
      <c r="P1473">
        <v>61</v>
      </c>
      <c r="Q1473">
        <v>0</v>
      </c>
      <c r="R1473">
        <v>0</v>
      </c>
      <c r="S1473">
        <v>2</v>
      </c>
      <c r="T1473">
        <v>0</v>
      </c>
      <c r="U1473">
        <v>0</v>
      </c>
      <c r="V1473">
        <v>0</v>
      </c>
      <c r="W1473">
        <v>0</v>
      </c>
      <c r="X1473">
        <v>0</v>
      </c>
    </row>
    <row r="1474" spans="2:24" x14ac:dyDescent="0.3">
      <c r="B1474" s="3" t="s">
        <v>6269</v>
      </c>
      <c r="C1474" t="s">
        <v>6270</v>
      </c>
      <c r="D1474">
        <v>60</v>
      </c>
      <c r="E1474" t="s">
        <v>641</v>
      </c>
      <c r="F1474" s="3" t="s">
        <v>6271</v>
      </c>
      <c r="G1474" t="s">
        <v>6272</v>
      </c>
      <c r="H1474">
        <v>500</v>
      </c>
      <c r="I1474" t="s">
        <v>210</v>
      </c>
      <c r="J1474" t="s">
        <v>629</v>
      </c>
      <c r="K1474">
        <v>45</v>
      </c>
      <c r="L1474" t="s">
        <v>685</v>
      </c>
      <c r="M1474" s="3" t="s">
        <v>6014</v>
      </c>
      <c r="N1474" t="s">
        <v>6273</v>
      </c>
      <c r="O1474" t="s">
        <v>3032</v>
      </c>
      <c r="P1474">
        <v>77</v>
      </c>
      <c r="Q1474">
        <v>0</v>
      </c>
      <c r="R1474">
        <v>1</v>
      </c>
      <c r="S1474">
        <v>1</v>
      </c>
      <c r="T1474">
        <v>0</v>
      </c>
      <c r="U1474">
        <v>0</v>
      </c>
      <c r="V1474">
        <v>0</v>
      </c>
      <c r="W1474">
        <v>0</v>
      </c>
      <c r="X1474">
        <v>0</v>
      </c>
    </row>
    <row r="1475" spans="2:24" x14ac:dyDescent="0.3">
      <c r="B1475" s="3" t="s">
        <v>6274</v>
      </c>
      <c r="C1475" t="s">
        <v>6275</v>
      </c>
      <c r="D1475">
        <v>8</v>
      </c>
      <c r="E1475" t="s">
        <v>1549</v>
      </c>
      <c r="F1475" s="3" t="s">
        <v>6276</v>
      </c>
      <c r="G1475" t="s">
        <v>6277</v>
      </c>
      <c r="H1475">
        <v>500</v>
      </c>
      <c r="I1475" t="s">
        <v>210</v>
      </c>
      <c r="J1475" t="s">
        <v>616</v>
      </c>
      <c r="K1475">
        <v>45</v>
      </c>
      <c r="L1475" t="s">
        <v>685</v>
      </c>
      <c r="M1475" s="3" t="s">
        <v>6014</v>
      </c>
      <c r="N1475" t="s">
        <v>6273</v>
      </c>
      <c r="O1475" t="s">
        <v>3032</v>
      </c>
      <c r="P1475">
        <v>22</v>
      </c>
      <c r="Q1475">
        <v>0</v>
      </c>
      <c r="R1475">
        <v>0</v>
      </c>
      <c r="S1475">
        <v>4</v>
      </c>
      <c r="T1475">
        <v>0</v>
      </c>
      <c r="U1475">
        <v>0</v>
      </c>
      <c r="V1475">
        <v>0</v>
      </c>
      <c r="W1475">
        <v>0</v>
      </c>
      <c r="X1475">
        <v>0</v>
      </c>
    </row>
    <row r="1476" spans="2:24" x14ac:dyDescent="0.3">
      <c r="B1476" s="3" t="s">
        <v>6274</v>
      </c>
      <c r="C1476" t="s">
        <v>6275</v>
      </c>
      <c r="D1476">
        <v>8</v>
      </c>
      <c r="E1476" t="s">
        <v>1549</v>
      </c>
      <c r="F1476" s="3" t="s">
        <v>6278</v>
      </c>
      <c r="G1476" t="s">
        <v>6279</v>
      </c>
      <c r="H1476">
        <v>202</v>
      </c>
      <c r="I1476" t="s">
        <v>650</v>
      </c>
      <c r="J1476" t="s">
        <v>616</v>
      </c>
      <c r="K1476">
        <v>52</v>
      </c>
      <c r="L1476" t="s">
        <v>2686</v>
      </c>
      <c r="M1476" s="3" t="s">
        <v>6014</v>
      </c>
      <c r="N1476" t="s">
        <v>6273</v>
      </c>
      <c r="O1476" t="s">
        <v>3032</v>
      </c>
      <c r="P1476">
        <v>0</v>
      </c>
      <c r="Q1476">
        <v>0</v>
      </c>
      <c r="R1476">
        <v>0</v>
      </c>
      <c r="S1476">
        <v>0</v>
      </c>
      <c r="T1476">
        <v>0</v>
      </c>
      <c r="U1476">
        <v>0</v>
      </c>
      <c r="V1476">
        <v>0</v>
      </c>
      <c r="W1476">
        <v>0</v>
      </c>
      <c r="X1476">
        <v>0</v>
      </c>
    </row>
    <row r="1477" spans="2:24" x14ac:dyDescent="0.3">
      <c r="B1477" s="3" t="s">
        <v>6274</v>
      </c>
      <c r="C1477" t="s">
        <v>6275</v>
      </c>
      <c r="D1477">
        <v>8</v>
      </c>
      <c r="E1477" t="s">
        <v>1549</v>
      </c>
      <c r="F1477" s="3" t="s">
        <v>6280</v>
      </c>
      <c r="G1477" t="s">
        <v>6281</v>
      </c>
      <c r="H1477">
        <v>354</v>
      </c>
      <c r="I1477" t="s">
        <v>615</v>
      </c>
      <c r="J1477" t="s">
        <v>616</v>
      </c>
      <c r="K1477">
        <v>54</v>
      </c>
      <c r="L1477" t="s">
        <v>617</v>
      </c>
      <c r="M1477" s="3" t="s">
        <v>6014</v>
      </c>
      <c r="N1477" t="s">
        <v>6273</v>
      </c>
      <c r="O1477" t="s">
        <v>3032</v>
      </c>
      <c r="P1477">
        <v>0</v>
      </c>
      <c r="Q1477">
        <v>0</v>
      </c>
      <c r="R1477">
        <v>0</v>
      </c>
      <c r="S1477">
        <v>0</v>
      </c>
      <c r="T1477">
        <v>0</v>
      </c>
      <c r="U1477">
        <v>0</v>
      </c>
      <c r="V1477">
        <v>37</v>
      </c>
      <c r="W1477">
        <v>0</v>
      </c>
      <c r="X1477">
        <v>0</v>
      </c>
    </row>
    <row r="1478" spans="2:24" x14ac:dyDescent="0.3">
      <c r="B1478" s="3" t="s">
        <v>6282</v>
      </c>
      <c r="C1478" t="s">
        <v>6283</v>
      </c>
      <c r="D1478">
        <v>21</v>
      </c>
      <c r="E1478" t="s">
        <v>612</v>
      </c>
      <c r="F1478" s="3" t="s">
        <v>6284</v>
      </c>
      <c r="G1478" t="s">
        <v>6283</v>
      </c>
      <c r="H1478">
        <v>500</v>
      </c>
      <c r="I1478" t="s">
        <v>210</v>
      </c>
      <c r="J1478" t="s">
        <v>629</v>
      </c>
      <c r="K1478">
        <v>45</v>
      </c>
      <c r="L1478" t="s">
        <v>685</v>
      </c>
      <c r="M1478" s="3" t="s">
        <v>6014</v>
      </c>
      <c r="N1478" t="s">
        <v>6285</v>
      </c>
      <c r="O1478" t="s">
        <v>6286</v>
      </c>
      <c r="P1478">
        <v>72</v>
      </c>
      <c r="Q1478">
        <v>0</v>
      </c>
      <c r="R1478">
        <v>0</v>
      </c>
      <c r="S1478">
        <v>0</v>
      </c>
      <c r="T1478">
        <v>0</v>
      </c>
      <c r="U1478">
        <v>0</v>
      </c>
      <c r="V1478">
        <v>0</v>
      </c>
      <c r="W1478">
        <v>0</v>
      </c>
      <c r="X1478">
        <v>0</v>
      </c>
    </row>
    <row r="1479" spans="2:24" x14ac:dyDescent="0.3">
      <c r="B1479" s="3" t="s">
        <v>6017</v>
      </c>
      <c r="C1479" t="s">
        <v>6018</v>
      </c>
      <c r="D1479">
        <v>61</v>
      </c>
      <c r="E1479" t="s">
        <v>688</v>
      </c>
      <c r="F1479" s="3" t="s">
        <v>6287</v>
      </c>
      <c r="G1479" t="s">
        <v>6288</v>
      </c>
      <c r="H1479">
        <v>209</v>
      </c>
      <c r="I1479" t="s">
        <v>726</v>
      </c>
      <c r="J1479" t="s">
        <v>616</v>
      </c>
      <c r="K1479">
        <v>99</v>
      </c>
      <c r="L1479" t="s">
        <v>727</v>
      </c>
      <c r="M1479" s="3" t="s">
        <v>6014</v>
      </c>
      <c r="N1479" t="s">
        <v>6289</v>
      </c>
      <c r="O1479" t="s">
        <v>6290</v>
      </c>
      <c r="P1479">
        <v>0</v>
      </c>
      <c r="Q1479">
        <v>0</v>
      </c>
      <c r="R1479">
        <v>0</v>
      </c>
      <c r="S1479">
        <v>0</v>
      </c>
      <c r="T1479">
        <v>0</v>
      </c>
      <c r="U1479">
        <v>0</v>
      </c>
      <c r="V1479">
        <v>0</v>
      </c>
      <c r="W1479">
        <v>0</v>
      </c>
      <c r="X1479">
        <v>0</v>
      </c>
    </row>
    <row r="1480" spans="2:24" x14ac:dyDescent="0.3">
      <c r="B1480" s="3" t="s">
        <v>6291</v>
      </c>
      <c r="C1480" t="s">
        <v>6292</v>
      </c>
      <c r="D1480">
        <v>21</v>
      </c>
      <c r="E1480" t="s">
        <v>612</v>
      </c>
      <c r="F1480" s="3" t="s">
        <v>6293</v>
      </c>
      <c r="G1480" t="s">
        <v>6292</v>
      </c>
      <c r="H1480">
        <v>500</v>
      </c>
      <c r="I1480" t="s">
        <v>210</v>
      </c>
      <c r="J1480" t="s">
        <v>629</v>
      </c>
      <c r="K1480">
        <v>41</v>
      </c>
      <c r="L1480" t="s">
        <v>660</v>
      </c>
      <c r="M1480" s="3" t="s">
        <v>6014</v>
      </c>
      <c r="N1480" t="s">
        <v>6294</v>
      </c>
      <c r="O1480" t="s">
        <v>6295</v>
      </c>
      <c r="P1480">
        <v>61</v>
      </c>
      <c r="Q1480">
        <v>0</v>
      </c>
      <c r="R1480">
        <v>0</v>
      </c>
      <c r="S1480">
        <v>0</v>
      </c>
      <c r="T1480">
        <v>0</v>
      </c>
      <c r="U1480">
        <v>0</v>
      </c>
      <c r="V1480">
        <v>0</v>
      </c>
      <c r="W1480">
        <v>0</v>
      </c>
      <c r="X1480">
        <v>0</v>
      </c>
    </row>
    <row r="1481" spans="2:24" x14ac:dyDescent="0.3">
      <c r="B1481" s="3" t="s">
        <v>6296</v>
      </c>
      <c r="C1481" t="s">
        <v>6297</v>
      </c>
      <c r="D1481">
        <v>17</v>
      </c>
      <c r="E1481" t="s">
        <v>712</v>
      </c>
      <c r="F1481" s="3" t="s">
        <v>6298</v>
      </c>
      <c r="G1481" t="s">
        <v>6299</v>
      </c>
      <c r="H1481">
        <v>354</v>
      </c>
      <c r="I1481" t="s">
        <v>615</v>
      </c>
      <c r="J1481" t="s">
        <v>616</v>
      </c>
      <c r="K1481">
        <v>54</v>
      </c>
      <c r="L1481" t="s">
        <v>617</v>
      </c>
      <c r="M1481" s="3" t="s">
        <v>6014</v>
      </c>
      <c r="N1481" t="s">
        <v>6294</v>
      </c>
      <c r="O1481" t="s">
        <v>6295</v>
      </c>
      <c r="P1481">
        <v>0</v>
      </c>
      <c r="Q1481">
        <v>0</v>
      </c>
      <c r="R1481">
        <v>0</v>
      </c>
      <c r="S1481">
        <v>0</v>
      </c>
      <c r="T1481">
        <v>0</v>
      </c>
      <c r="U1481">
        <v>0</v>
      </c>
      <c r="V1481">
        <v>15</v>
      </c>
      <c r="W1481">
        <v>0</v>
      </c>
      <c r="X1481">
        <v>0</v>
      </c>
    </row>
    <row r="1482" spans="2:24" x14ac:dyDescent="0.3">
      <c r="B1482" s="3" t="s">
        <v>6296</v>
      </c>
      <c r="C1482" t="s">
        <v>6297</v>
      </c>
      <c r="D1482">
        <v>17</v>
      </c>
      <c r="E1482" t="s">
        <v>712</v>
      </c>
      <c r="F1482" s="3" t="s">
        <v>6300</v>
      </c>
      <c r="G1482" t="s">
        <v>6301</v>
      </c>
      <c r="H1482">
        <v>202</v>
      </c>
      <c r="I1482" t="s">
        <v>650</v>
      </c>
      <c r="J1482" t="s">
        <v>616</v>
      </c>
      <c r="K1482">
        <v>52</v>
      </c>
      <c r="L1482" t="s">
        <v>2686</v>
      </c>
      <c r="M1482" s="3" t="s">
        <v>6014</v>
      </c>
      <c r="N1482" t="s">
        <v>6294</v>
      </c>
      <c r="O1482" t="s">
        <v>6295</v>
      </c>
      <c r="P1482">
        <v>0</v>
      </c>
      <c r="Q1482">
        <v>0</v>
      </c>
      <c r="R1482">
        <v>0</v>
      </c>
      <c r="S1482">
        <v>0</v>
      </c>
      <c r="T1482">
        <v>0</v>
      </c>
      <c r="U1482">
        <v>0</v>
      </c>
      <c r="V1482">
        <v>0</v>
      </c>
      <c r="W1482">
        <v>0</v>
      </c>
      <c r="X1482">
        <v>0</v>
      </c>
    </row>
    <row r="1483" spans="2:24" x14ac:dyDescent="0.3">
      <c r="B1483" s="3" t="s">
        <v>280</v>
      </c>
      <c r="C1483" t="s">
        <v>281</v>
      </c>
      <c r="D1483">
        <v>17</v>
      </c>
      <c r="E1483" t="s">
        <v>712</v>
      </c>
      <c r="F1483" s="3" t="s">
        <v>278</v>
      </c>
      <c r="G1483" t="s">
        <v>279</v>
      </c>
      <c r="H1483">
        <v>500</v>
      </c>
      <c r="I1483" t="s">
        <v>210</v>
      </c>
      <c r="J1483" t="s">
        <v>629</v>
      </c>
      <c r="K1483">
        <v>45</v>
      </c>
      <c r="L1483" t="s">
        <v>685</v>
      </c>
      <c r="M1483" s="3" t="s">
        <v>6014</v>
      </c>
      <c r="N1483" t="s">
        <v>6302</v>
      </c>
      <c r="O1483" t="s">
        <v>472</v>
      </c>
      <c r="P1483">
        <v>80</v>
      </c>
      <c r="Q1483">
        <v>0</v>
      </c>
      <c r="R1483">
        <v>0</v>
      </c>
      <c r="S1483">
        <v>0</v>
      </c>
      <c r="T1483">
        <v>0</v>
      </c>
      <c r="U1483">
        <v>0</v>
      </c>
      <c r="V1483">
        <v>0</v>
      </c>
      <c r="W1483">
        <v>0</v>
      </c>
      <c r="X1483">
        <v>0</v>
      </c>
    </row>
    <row r="1484" spans="2:24" x14ac:dyDescent="0.3">
      <c r="B1484" s="3" t="s">
        <v>6274</v>
      </c>
      <c r="C1484" t="s">
        <v>6275</v>
      </c>
      <c r="D1484">
        <v>8</v>
      </c>
      <c r="E1484" t="s">
        <v>1549</v>
      </c>
      <c r="F1484" s="3" t="s">
        <v>6303</v>
      </c>
      <c r="G1484" t="s">
        <v>6304</v>
      </c>
      <c r="H1484">
        <v>202</v>
      </c>
      <c r="I1484" t="s">
        <v>650</v>
      </c>
      <c r="J1484" t="s">
        <v>616</v>
      </c>
      <c r="K1484">
        <v>52</v>
      </c>
      <c r="L1484" t="s">
        <v>2686</v>
      </c>
      <c r="M1484" s="3" t="s">
        <v>6014</v>
      </c>
      <c r="N1484" t="s">
        <v>6305</v>
      </c>
      <c r="O1484" t="s">
        <v>6306</v>
      </c>
      <c r="P1484">
        <v>0</v>
      </c>
      <c r="Q1484">
        <v>0</v>
      </c>
      <c r="R1484">
        <v>0</v>
      </c>
      <c r="S1484">
        <v>0</v>
      </c>
      <c r="T1484">
        <v>0</v>
      </c>
      <c r="U1484">
        <v>0</v>
      </c>
      <c r="V1484">
        <v>0</v>
      </c>
      <c r="W1484">
        <v>0</v>
      </c>
      <c r="X1484">
        <v>0</v>
      </c>
    </row>
    <row r="1485" spans="2:24" x14ac:dyDescent="0.3">
      <c r="B1485" s="3" t="s">
        <v>6274</v>
      </c>
      <c r="C1485" t="s">
        <v>6275</v>
      </c>
      <c r="D1485">
        <v>8</v>
      </c>
      <c r="E1485" t="s">
        <v>1549</v>
      </c>
      <c r="F1485" s="3" t="s">
        <v>6307</v>
      </c>
      <c r="G1485" t="s">
        <v>3613</v>
      </c>
      <c r="H1485">
        <v>500</v>
      </c>
      <c r="I1485" t="s">
        <v>210</v>
      </c>
      <c r="J1485" t="s">
        <v>629</v>
      </c>
      <c r="K1485">
        <v>45</v>
      </c>
      <c r="L1485" t="s">
        <v>685</v>
      </c>
      <c r="M1485" s="3" t="s">
        <v>6014</v>
      </c>
      <c r="N1485" t="s">
        <v>6305</v>
      </c>
      <c r="O1485" t="s">
        <v>6306</v>
      </c>
      <c r="P1485">
        <v>58</v>
      </c>
      <c r="Q1485">
        <v>0</v>
      </c>
      <c r="R1485">
        <v>6</v>
      </c>
      <c r="S1485">
        <v>1</v>
      </c>
      <c r="T1485">
        <v>0</v>
      </c>
      <c r="U1485">
        <v>0</v>
      </c>
      <c r="V1485">
        <v>0</v>
      </c>
      <c r="W1485">
        <v>0</v>
      </c>
      <c r="X1485">
        <v>0</v>
      </c>
    </row>
    <row r="1486" spans="2:24" x14ac:dyDescent="0.3">
      <c r="B1486" s="3" t="s">
        <v>6017</v>
      </c>
      <c r="C1486" t="s">
        <v>6018</v>
      </c>
      <c r="D1486">
        <v>61</v>
      </c>
      <c r="E1486" t="s">
        <v>688</v>
      </c>
      <c r="F1486" s="3" t="s">
        <v>6308</v>
      </c>
      <c r="G1486" t="s">
        <v>6309</v>
      </c>
      <c r="H1486">
        <v>354</v>
      </c>
      <c r="I1486" t="s">
        <v>615</v>
      </c>
      <c r="J1486" t="s">
        <v>629</v>
      </c>
      <c r="K1486">
        <v>54</v>
      </c>
      <c r="L1486" t="s">
        <v>617</v>
      </c>
      <c r="M1486" s="3" t="s">
        <v>6014</v>
      </c>
      <c r="N1486" t="s">
        <v>6305</v>
      </c>
      <c r="O1486" t="s">
        <v>6306</v>
      </c>
      <c r="P1486">
        <v>0</v>
      </c>
      <c r="Q1486">
        <v>0</v>
      </c>
      <c r="R1486">
        <v>0</v>
      </c>
      <c r="S1486">
        <v>0</v>
      </c>
      <c r="T1486">
        <v>0</v>
      </c>
      <c r="U1486">
        <v>0</v>
      </c>
      <c r="V1486">
        <v>23</v>
      </c>
      <c r="W1486">
        <v>0</v>
      </c>
      <c r="X1486">
        <v>0</v>
      </c>
    </row>
    <row r="1487" spans="2:24" x14ac:dyDescent="0.3">
      <c r="B1487" s="3" t="s">
        <v>6310</v>
      </c>
      <c r="C1487" t="s">
        <v>6311</v>
      </c>
      <c r="D1487">
        <v>8</v>
      </c>
      <c r="E1487" t="s">
        <v>1549</v>
      </c>
      <c r="F1487" s="3" t="s">
        <v>6312</v>
      </c>
      <c r="G1487" t="s">
        <v>6313</v>
      </c>
      <c r="H1487">
        <v>202</v>
      </c>
      <c r="I1487" t="s">
        <v>650</v>
      </c>
      <c r="J1487" t="s">
        <v>616</v>
      </c>
      <c r="K1487">
        <v>8</v>
      </c>
      <c r="L1487" t="s">
        <v>786</v>
      </c>
      <c r="M1487" s="3" t="s">
        <v>6014</v>
      </c>
      <c r="N1487" t="s">
        <v>6314</v>
      </c>
      <c r="O1487" t="s">
        <v>6315</v>
      </c>
      <c r="P1487">
        <v>0</v>
      </c>
      <c r="Q1487">
        <v>0</v>
      </c>
      <c r="R1487">
        <v>0</v>
      </c>
      <c r="S1487">
        <v>0</v>
      </c>
      <c r="T1487">
        <v>0</v>
      </c>
      <c r="U1487">
        <v>0</v>
      </c>
      <c r="V1487">
        <v>0</v>
      </c>
      <c r="W1487">
        <v>0</v>
      </c>
      <c r="X1487">
        <v>0</v>
      </c>
    </row>
    <row r="1488" spans="2:24" x14ac:dyDescent="0.3">
      <c r="B1488" s="3" t="s">
        <v>6237</v>
      </c>
      <c r="C1488" t="s">
        <v>6238</v>
      </c>
      <c r="D1488">
        <v>13</v>
      </c>
      <c r="E1488" t="s">
        <v>699</v>
      </c>
      <c r="F1488" s="3" t="s">
        <v>6316</v>
      </c>
      <c r="G1488" t="s">
        <v>6317</v>
      </c>
      <c r="H1488">
        <v>500</v>
      </c>
      <c r="I1488" t="s">
        <v>210</v>
      </c>
      <c r="J1488" t="s">
        <v>629</v>
      </c>
      <c r="K1488">
        <v>41</v>
      </c>
      <c r="L1488" t="s">
        <v>660</v>
      </c>
      <c r="M1488" s="3" t="s">
        <v>6014</v>
      </c>
      <c r="N1488" t="s">
        <v>6314</v>
      </c>
      <c r="O1488" t="s">
        <v>6315</v>
      </c>
      <c r="P1488">
        <v>114</v>
      </c>
      <c r="Q1488">
        <v>0</v>
      </c>
      <c r="R1488">
        <v>10</v>
      </c>
      <c r="S1488">
        <v>2</v>
      </c>
      <c r="T1488">
        <v>0</v>
      </c>
      <c r="U1488">
        <v>0</v>
      </c>
      <c r="V1488">
        <v>0</v>
      </c>
      <c r="W1488">
        <v>0</v>
      </c>
      <c r="X1488">
        <v>0</v>
      </c>
    </row>
    <row r="1489" spans="2:24" x14ac:dyDescent="0.3">
      <c r="B1489" s="3" t="s">
        <v>6237</v>
      </c>
      <c r="C1489" t="s">
        <v>6238</v>
      </c>
      <c r="D1489">
        <v>13</v>
      </c>
      <c r="E1489" t="s">
        <v>699</v>
      </c>
      <c r="F1489" s="3" t="s">
        <v>6318</v>
      </c>
      <c r="G1489" t="s">
        <v>6319</v>
      </c>
      <c r="H1489">
        <v>354</v>
      </c>
      <c r="I1489" t="s">
        <v>615</v>
      </c>
      <c r="J1489" t="s">
        <v>629</v>
      </c>
      <c r="K1489">
        <v>54</v>
      </c>
      <c r="L1489" t="s">
        <v>617</v>
      </c>
      <c r="M1489" s="3" t="s">
        <v>6014</v>
      </c>
      <c r="N1489" t="s">
        <v>6314</v>
      </c>
      <c r="O1489" t="s">
        <v>6315</v>
      </c>
      <c r="P1489">
        <v>0</v>
      </c>
      <c r="Q1489">
        <v>0</v>
      </c>
      <c r="R1489">
        <v>0</v>
      </c>
      <c r="S1489">
        <v>0</v>
      </c>
      <c r="T1489">
        <v>0</v>
      </c>
      <c r="U1489">
        <v>0</v>
      </c>
      <c r="V1489">
        <v>26</v>
      </c>
      <c r="W1489">
        <v>0</v>
      </c>
      <c r="X1489">
        <v>0</v>
      </c>
    </row>
    <row r="1490" spans="2:24" x14ac:dyDescent="0.3">
      <c r="B1490" s="3" t="s">
        <v>686</v>
      </c>
      <c r="C1490" t="s">
        <v>687</v>
      </c>
      <c r="D1490">
        <v>61</v>
      </c>
      <c r="E1490" t="s">
        <v>688</v>
      </c>
      <c r="F1490" s="3" t="s">
        <v>6320</v>
      </c>
      <c r="G1490" t="s">
        <v>6321</v>
      </c>
      <c r="H1490">
        <v>354</v>
      </c>
      <c r="I1490" t="s">
        <v>615</v>
      </c>
      <c r="J1490" t="s">
        <v>616</v>
      </c>
      <c r="K1490">
        <v>54</v>
      </c>
      <c r="L1490" t="s">
        <v>617</v>
      </c>
      <c r="M1490" s="3" t="s">
        <v>6014</v>
      </c>
      <c r="N1490" t="s">
        <v>6322</v>
      </c>
      <c r="O1490" t="s">
        <v>6323</v>
      </c>
      <c r="P1490">
        <v>0</v>
      </c>
      <c r="Q1490">
        <v>0</v>
      </c>
      <c r="R1490">
        <v>0</v>
      </c>
      <c r="S1490">
        <v>0</v>
      </c>
      <c r="T1490">
        <v>0</v>
      </c>
      <c r="U1490">
        <v>0</v>
      </c>
      <c r="V1490">
        <v>67</v>
      </c>
      <c r="W1490">
        <v>0</v>
      </c>
      <c r="X1490">
        <v>0</v>
      </c>
    </row>
    <row r="1491" spans="2:24" x14ac:dyDescent="0.3">
      <c r="B1491" s="3" t="s">
        <v>6017</v>
      </c>
      <c r="C1491" t="s">
        <v>6018</v>
      </c>
      <c r="D1491">
        <v>61</v>
      </c>
      <c r="E1491" t="s">
        <v>688</v>
      </c>
      <c r="F1491" s="3" t="s">
        <v>6324</v>
      </c>
      <c r="G1491" t="s">
        <v>6325</v>
      </c>
      <c r="H1491">
        <v>354</v>
      </c>
      <c r="I1491" t="s">
        <v>615</v>
      </c>
      <c r="J1491" t="s">
        <v>616</v>
      </c>
      <c r="K1491">
        <v>54</v>
      </c>
      <c r="L1491" t="s">
        <v>617</v>
      </c>
      <c r="M1491" s="3" t="s">
        <v>6014</v>
      </c>
      <c r="N1491" t="s">
        <v>6326</v>
      </c>
      <c r="O1491" t="s">
        <v>6327</v>
      </c>
      <c r="P1491">
        <v>0</v>
      </c>
      <c r="Q1491">
        <v>0</v>
      </c>
      <c r="R1491">
        <v>0</v>
      </c>
      <c r="S1491">
        <v>0</v>
      </c>
      <c r="T1491">
        <v>0</v>
      </c>
      <c r="U1491">
        <v>0</v>
      </c>
      <c r="V1491">
        <v>20</v>
      </c>
      <c r="W1491">
        <v>0</v>
      </c>
      <c r="X1491">
        <v>0</v>
      </c>
    </row>
    <row r="1492" spans="2:24" x14ac:dyDescent="0.3">
      <c r="B1492" s="3" t="s">
        <v>6328</v>
      </c>
      <c r="C1492" t="s">
        <v>6329</v>
      </c>
      <c r="D1492">
        <v>8</v>
      </c>
      <c r="E1492" t="s">
        <v>1549</v>
      </c>
      <c r="F1492" s="3" t="s">
        <v>6330</v>
      </c>
      <c r="G1492" t="s">
        <v>6331</v>
      </c>
      <c r="H1492">
        <v>500</v>
      </c>
      <c r="I1492" t="s">
        <v>210</v>
      </c>
      <c r="J1492" t="s">
        <v>629</v>
      </c>
      <c r="K1492">
        <v>45</v>
      </c>
      <c r="L1492" t="s">
        <v>685</v>
      </c>
      <c r="M1492" s="3" t="s">
        <v>6014</v>
      </c>
      <c r="N1492" t="s">
        <v>6326</v>
      </c>
      <c r="O1492" t="s">
        <v>6327</v>
      </c>
      <c r="P1492">
        <v>71</v>
      </c>
      <c r="Q1492">
        <v>0</v>
      </c>
      <c r="R1492">
        <v>0</v>
      </c>
      <c r="S1492">
        <v>2</v>
      </c>
      <c r="T1492">
        <v>0</v>
      </c>
      <c r="U1492">
        <v>0</v>
      </c>
      <c r="V1492">
        <v>0</v>
      </c>
      <c r="W1492">
        <v>0</v>
      </c>
      <c r="X1492">
        <v>0</v>
      </c>
    </row>
    <row r="1493" spans="2:24" x14ac:dyDescent="0.3">
      <c r="B1493" s="3" t="s">
        <v>6332</v>
      </c>
      <c r="C1493" t="s">
        <v>6333</v>
      </c>
      <c r="D1493">
        <v>13</v>
      </c>
      <c r="E1493" t="s">
        <v>699</v>
      </c>
      <c r="F1493" s="3" t="s">
        <v>6334</v>
      </c>
      <c r="G1493" t="s">
        <v>6335</v>
      </c>
      <c r="H1493">
        <v>207</v>
      </c>
      <c r="I1493" t="s">
        <v>706</v>
      </c>
      <c r="J1493" t="s">
        <v>629</v>
      </c>
      <c r="K1493">
        <v>3</v>
      </c>
      <c r="L1493" t="s">
        <v>5207</v>
      </c>
      <c r="M1493" s="3" t="s">
        <v>6014</v>
      </c>
      <c r="N1493" t="s">
        <v>6336</v>
      </c>
      <c r="O1493" t="s">
        <v>6337</v>
      </c>
      <c r="P1493">
        <v>0</v>
      </c>
      <c r="Q1493">
        <v>0</v>
      </c>
      <c r="R1493">
        <v>8</v>
      </c>
      <c r="S1493">
        <v>0</v>
      </c>
      <c r="T1493">
        <v>0</v>
      </c>
      <c r="U1493">
        <v>0</v>
      </c>
      <c r="V1493">
        <v>0</v>
      </c>
      <c r="W1493">
        <v>0</v>
      </c>
      <c r="X1493">
        <v>0</v>
      </c>
    </row>
    <row r="1494" spans="2:24" x14ac:dyDescent="0.3">
      <c r="B1494" s="3" t="s">
        <v>6332</v>
      </c>
      <c r="C1494" t="s">
        <v>6333</v>
      </c>
      <c r="D1494">
        <v>13</v>
      </c>
      <c r="E1494" t="s">
        <v>699</v>
      </c>
      <c r="F1494" s="3" t="s">
        <v>6338</v>
      </c>
      <c r="G1494" t="s">
        <v>6339</v>
      </c>
      <c r="H1494">
        <v>500</v>
      </c>
      <c r="I1494" t="s">
        <v>210</v>
      </c>
      <c r="J1494" t="s">
        <v>629</v>
      </c>
      <c r="K1494">
        <v>41</v>
      </c>
      <c r="L1494" t="s">
        <v>660</v>
      </c>
      <c r="M1494" s="3" t="s">
        <v>6014</v>
      </c>
      <c r="N1494" t="s">
        <v>6336</v>
      </c>
      <c r="O1494" t="s">
        <v>6337</v>
      </c>
      <c r="P1494">
        <v>63</v>
      </c>
      <c r="Q1494">
        <v>0</v>
      </c>
      <c r="R1494">
        <v>0</v>
      </c>
      <c r="S1494">
        <v>1</v>
      </c>
      <c r="T1494">
        <v>0</v>
      </c>
      <c r="U1494">
        <v>0</v>
      </c>
      <c r="V1494">
        <v>0</v>
      </c>
      <c r="W1494">
        <v>0</v>
      </c>
      <c r="X1494">
        <v>0</v>
      </c>
    </row>
    <row r="1495" spans="2:24" x14ac:dyDescent="0.3">
      <c r="B1495" s="3" t="s">
        <v>6010</v>
      </c>
      <c r="C1495" t="s">
        <v>6011</v>
      </c>
      <c r="D1495">
        <v>8</v>
      </c>
      <c r="E1495" t="s">
        <v>1549</v>
      </c>
      <c r="F1495" s="3" t="s">
        <v>6340</v>
      </c>
      <c r="G1495" t="s">
        <v>6341</v>
      </c>
      <c r="H1495">
        <v>202</v>
      </c>
      <c r="I1495" t="s">
        <v>650</v>
      </c>
      <c r="J1495" t="s">
        <v>616</v>
      </c>
      <c r="K1495">
        <v>8</v>
      </c>
      <c r="L1495" t="s">
        <v>786</v>
      </c>
      <c r="M1495" s="3" t="s">
        <v>6014</v>
      </c>
      <c r="N1495" t="s">
        <v>6342</v>
      </c>
      <c r="O1495" t="s">
        <v>6343</v>
      </c>
      <c r="P1495">
        <v>0</v>
      </c>
      <c r="Q1495">
        <v>0</v>
      </c>
      <c r="R1495">
        <v>0</v>
      </c>
      <c r="S1495">
        <v>0</v>
      </c>
      <c r="T1495">
        <v>0</v>
      </c>
      <c r="U1495">
        <v>0</v>
      </c>
      <c r="V1495">
        <v>0</v>
      </c>
      <c r="W1495">
        <v>0</v>
      </c>
      <c r="X1495">
        <v>0</v>
      </c>
    </row>
    <row r="1496" spans="2:24" x14ac:dyDescent="0.3">
      <c r="B1496" s="3" t="s">
        <v>6010</v>
      </c>
      <c r="C1496" t="s">
        <v>6011</v>
      </c>
      <c r="D1496">
        <v>8</v>
      </c>
      <c r="E1496" t="s">
        <v>1549</v>
      </c>
      <c r="F1496" s="3" t="s">
        <v>6344</v>
      </c>
      <c r="G1496" t="s">
        <v>6345</v>
      </c>
      <c r="H1496">
        <v>354</v>
      </c>
      <c r="I1496" t="s">
        <v>615</v>
      </c>
      <c r="J1496" t="s">
        <v>629</v>
      </c>
      <c r="K1496">
        <v>54</v>
      </c>
      <c r="L1496" t="s">
        <v>617</v>
      </c>
      <c r="M1496" s="3" t="s">
        <v>6014</v>
      </c>
      <c r="N1496" t="s">
        <v>6342</v>
      </c>
      <c r="O1496" t="s">
        <v>6343</v>
      </c>
      <c r="P1496">
        <v>0</v>
      </c>
      <c r="Q1496">
        <v>0</v>
      </c>
      <c r="R1496">
        <v>0</v>
      </c>
      <c r="S1496">
        <v>0</v>
      </c>
      <c r="T1496">
        <v>0</v>
      </c>
      <c r="U1496">
        <v>0</v>
      </c>
      <c r="V1496">
        <v>50</v>
      </c>
      <c r="W1496">
        <v>10</v>
      </c>
      <c r="X1496">
        <v>0</v>
      </c>
    </row>
    <row r="1497" spans="2:24" x14ac:dyDescent="0.3">
      <c r="B1497" s="3" t="s">
        <v>6033</v>
      </c>
      <c r="C1497" t="s">
        <v>6034</v>
      </c>
      <c r="D1497">
        <v>14</v>
      </c>
      <c r="E1497" t="s">
        <v>967</v>
      </c>
      <c r="F1497" s="3" t="s">
        <v>6346</v>
      </c>
      <c r="G1497" t="s">
        <v>6347</v>
      </c>
      <c r="H1497">
        <v>500</v>
      </c>
      <c r="I1497" t="s">
        <v>210</v>
      </c>
      <c r="J1497" t="s">
        <v>629</v>
      </c>
      <c r="K1497">
        <v>41</v>
      </c>
      <c r="L1497" t="s">
        <v>660</v>
      </c>
      <c r="M1497" s="3" t="s">
        <v>6014</v>
      </c>
      <c r="N1497" t="s">
        <v>6348</v>
      </c>
      <c r="O1497" t="s">
        <v>6349</v>
      </c>
      <c r="P1497">
        <v>80</v>
      </c>
      <c r="Q1497">
        <v>0</v>
      </c>
      <c r="R1497">
        <v>0</v>
      </c>
      <c r="S1497">
        <v>2</v>
      </c>
      <c r="T1497">
        <v>0</v>
      </c>
      <c r="U1497">
        <v>0</v>
      </c>
      <c r="V1497">
        <v>0</v>
      </c>
      <c r="W1497">
        <v>0</v>
      </c>
      <c r="X1497">
        <v>0</v>
      </c>
    </row>
    <row r="1498" spans="2:24" x14ac:dyDescent="0.3">
      <c r="B1498" s="3" t="s">
        <v>6071</v>
      </c>
      <c r="C1498" t="s">
        <v>6072</v>
      </c>
      <c r="D1498">
        <v>8</v>
      </c>
      <c r="E1498" t="s">
        <v>1549</v>
      </c>
      <c r="F1498" s="3" t="s">
        <v>6350</v>
      </c>
      <c r="G1498" t="s">
        <v>6351</v>
      </c>
      <c r="H1498">
        <v>500</v>
      </c>
      <c r="I1498" t="s">
        <v>210</v>
      </c>
      <c r="J1498" t="s">
        <v>629</v>
      </c>
      <c r="K1498">
        <v>41</v>
      </c>
      <c r="L1498" t="s">
        <v>660</v>
      </c>
      <c r="M1498" s="3" t="s">
        <v>6014</v>
      </c>
      <c r="N1498" t="s">
        <v>6352</v>
      </c>
      <c r="O1498" t="s">
        <v>6353</v>
      </c>
      <c r="P1498">
        <v>75</v>
      </c>
      <c r="Q1498">
        <v>0</v>
      </c>
      <c r="R1498">
        <v>1</v>
      </c>
      <c r="S1498">
        <v>0</v>
      </c>
      <c r="T1498">
        <v>0</v>
      </c>
      <c r="U1498">
        <v>0</v>
      </c>
      <c r="V1498">
        <v>0</v>
      </c>
      <c r="W1498">
        <v>0</v>
      </c>
      <c r="X1498">
        <v>0</v>
      </c>
    </row>
    <row r="1499" spans="2:24" x14ac:dyDescent="0.3">
      <c r="B1499" s="3" t="s">
        <v>6071</v>
      </c>
      <c r="C1499" t="s">
        <v>6072</v>
      </c>
      <c r="D1499">
        <v>8</v>
      </c>
      <c r="E1499" t="s">
        <v>1549</v>
      </c>
      <c r="F1499" s="3" t="s">
        <v>6354</v>
      </c>
      <c r="G1499" t="s">
        <v>6355</v>
      </c>
      <c r="H1499">
        <v>202</v>
      </c>
      <c r="I1499" t="s">
        <v>650</v>
      </c>
      <c r="J1499" t="s">
        <v>616</v>
      </c>
      <c r="K1499">
        <v>52</v>
      </c>
      <c r="L1499" t="s">
        <v>2686</v>
      </c>
      <c r="M1499" s="3" t="s">
        <v>6014</v>
      </c>
      <c r="N1499" t="s">
        <v>6352</v>
      </c>
      <c r="O1499" t="s">
        <v>6353</v>
      </c>
      <c r="P1499">
        <v>0</v>
      </c>
      <c r="Q1499">
        <v>0</v>
      </c>
      <c r="R1499">
        <v>0</v>
      </c>
      <c r="S1499">
        <v>0</v>
      </c>
      <c r="T1499">
        <v>0</v>
      </c>
      <c r="U1499">
        <v>0</v>
      </c>
      <c r="V1499">
        <v>0</v>
      </c>
      <c r="W1499">
        <v>0</v>
      </c>
      <c r="X1499">
        <v>0</v>
      </c>
    </row>
    <row r="1500" spans="2:24" x14ac:dyDescent="0.3">
      <c r="B1500" s="3" t="s">
        <v>6356</v>
      </c>
      <c r="C1500" t="s">
        <v>6357</v>
      </c>
      <c r="D1500">
        <v>21</v>
      </c>
      <c r="E1500" t="s">
        <v>612</v>
      </c>
      <c r="F1500" s="3" t="s">
        <v>6358</v>
      </c>
      <c r="G1500" t="s">
        <v>6359</v>
      </c>
      <c r="H1500">
        <v>500</v>
      </c>
      <c r="I1500" t="s">
        <v>210</v>
      </c>
      <c r="J1500" t="s">
        <v>629</v>
      </c>
      <c r="K1500">
        <v>45</v>
      </c>
      <c r="L1500" t="s">
        <v>685</v>
      </c>
      <c r="M1500" s="3" t="s">
        <v>6014</v>
      </c>
      <c r="N1500" t="s">
        <v>6360</v>
      </c>
      <c r="O1500" t="s">
        <v>6361</v>
      </c>
      <c r="P1500">
        <v>81</v>
      </c>
      <c r="Q1500">
        <v>0</v>
      </c>
      <c r="R1500">
        <v>0</v>
      </c>
      <c r="S1500">
        <v>2</v>
      </c>
      <c r="T1500">
        <v>0</v>
      </c>
      <c r="U1500">
        <v>0</v>
      </c>
      <c r="V1500">
        <v>0</v>
      </c>
      <c r="W1500">
        <v>0</v>
      </c>
      <c r="X1500">
        <v>0</v>
      </c>
    </row>
    <row r="1501" spans="2:24" x14ac:dyDescent="0.3">
      <c r="B1501" s="3" t="s">
        <v>6362</v>
      </c>
      <c r="C1501" t="s">
        <v>6363</v>
      </c>
      <c r="D1501">
        <v>8</v>
      </c>
      <c r="E1501" t="s">
        <v>1549</v>
      </c>
      <c r="F1501" s="3" t="s">
        <v>6364</v>
      </c>
      <c r="G1501" t="s">
        <v>6365</v>
      </c>
      <c r="H1501">
        <v>354</v>
      </c>
      <c r="I1501" t="s">
        <v>615</v>
      </c>
      <c r="J1501" t="s">
        <v>616</v>
      </c>
      <c r="K1501">
        <v>54</v>
      </c>
      <c r="L1501" t="s">
        <v>617</v>
      </c>
      <c r="M1501" s="3" t="s">
        <v>6014</v>
      </c>
      <c r="N1501" t="s">
        <v>6360</v>
      </c>
      <c r="O1501" t="s">
        <v>6361</v>
      </c>
      <c r="P1501">
        <v>0</v>
      </c>
      <c r="Q1501">
        <v>0</v>
      </c>
      <c r="R1501">
        <v>0</v>
      </c>
      <c r="S1501">
        <v>0</v>
      </c>
      <c r="T1501">
        <v>0</v>
      </c>
      <c r="U1501">
        <v>0</v>
      </c>
      <c r="V1501">
        <v>19</v>
      </c>
      <c r="W1501">
        <v>0</v>
      </c>
      <c r="X1501">
        <v>0</v>
      </c>
    </row>
    <row r="1502" spans="2:24" x14ac:dyDescent="0.3">
      <c r="B1502" s="3" t="s">
        <v>6362</v>
      </c>
      <c r="C1502" t="s">
        <v>6363</v>
      </c>
      <c r="D1502">
        <v>8</v>
      </c>
      <c r="E1502" t="s">
        <v>1549</v>
      </c>
      <c r="F1502" s="3" t="s">
        <v>6366</v>
      </c>
      <c r="G1502" t="s">
        <v>6367</v>
      </c>
      <c r="H1502">
        <v>202</v>
      </c>
      <c r="I1502" t="s">
        <v>650</v>
      </c>
      <c r="J1502" t="s">
        <v>616</v>
      </c>
      <c r="K1502">
        <v>52</v>
      </c>
      <c r="L1502" t="s">
        <v>2686</v>
      </c>
      <c r="M1502" s="3" t="s">
        <v>6014</v>
      </c>
      <c r="N1502" t="s">
        <v>6360</v>
      </c>
      <c r="O1502" t="s">
        <v>6361</v>
      </c>
      <c r="P1502">
        <v>0</v>
      </c>
      <c r="Q1502">
        <v>0</v>
      </c>
      <c r="R1502">
        <v>0</v>
      </c>
      <c r="S1502">
        <v>0</v>
      </c>
      <c r="T1502">
        <v>0</v>
      </c>
      <c r="U1502">
        <v>0</v>
      </c>
      <c r="V1502">
        <v>0</v>
      </c>
      <c r="W1502">
        <v>0</v>
      </c>
      <c r="X1502">
        <v>0</v>
      </c>
    </row>
    <row r="1503" spans="2:24" x14ac:dyDescent="0.3">
      <c r="B1503" s="3" t="s">
        <v>6368</v>
      </c>
      <c r="C1503" t="s">
        <v>6369</v>
      </c>
      <c r="D1503">
        <v>61</v>
      </c>
      <c r="E1503" t="s">
        <v>688</v>
      </c>
      <c r="F1503" s="3" t="s">
        <v>6370</v>
      </c>
      <c r="G1503" t="s">
        <v>6371</v>
      </c>
      <c r="H1503">
        <v>354</v>
      </c>
      <c r="I1503" t="s">
        <v>615</v>
      </c>
      <c r="J1503" t="s">
        <v>616</v>
      </c>
      <c r="K1503">
        <v>54</v>
      </c>
      <c r="L1503" t="s">
        <v>617</v>
      </c>
      <c r="M1503" s="3" t="s">
        <v>6372</v>
      </c>
      <c r="N1503" t="s">
        <v>6373</v>
      </c>
      <c r="O1503" t="s">
        <v>6374</v>
      </c>
      <c r="P1503">
        <v>0</v>
      </c>
      <c r="Q1503">
        <v>0</v>
      </c>
      <c r="R1503">
        <v>0</v>
      </c>
      <c r="S1503">
        <v>0</v>
      </c>
      <c r="T1503">
        <v>0</v>
      </c>
      <c r="U1503">
        <v>0</v>
      </c>
      <c r="V1503">
        <v>47</v>
      </c>
      <c r="W1503">
        <v>0</v>
      </c>
      <c r="X1503">
        <v>0</v>
      </c>
    </row>
    <row r="1504" spans="2:24" x14ac:dyDescent="0.3">
      <c r="B1504" s="3" t="s">
        <v>6375</v>
      </c>
      <c r="C1504" t="s">
        <v>6376</v>
      </c>
      <c r="D1504">
        <v>66</v>
      </c>
      <c r="E1504" t="s">
        <v>6377</v>
      </c>
      <c r="F1504" s="3" t="s">
        <v>6378</v>
      </c>
      <c r="G1504" t="s">
        <v>6379</v>
      </c>
      <c r="H1504">
        <v>354</v>
      </c>
      <c r="I1504" t="s">
        <v>615</v>
      </c>
      <c r="J1504" t="s">
        <v>616</v>
      </c>
      <c r="K1504">
        <v>54</v>
      </c>
      <c r="L1504" t="s">
        <v>617</v>
      </c>
      <c r="M1504" s="3" t="s">
        <v>6372</v>
      </c>
      <c r="N1504" t="s">
        <v>6380</v>
      </c>
      <c r="O1504" t="s">
        <v>6381</v>
      </c>
      <c r="P1504">
        <v>0</v>
      </c>
      <c r="Q1504">
        <v>0</v>
      </c>
      <c r="R1504">
        <v>0</v>
      </c>
      <c r="S1504">
        <v>0</v>
      </c>
      <c r="T1504">
        <v>0</v>
      </c>
      <c r="U1504">
        <v>0</v>
      </c>
      <c r="V1504">
        <v>146</v>
      </c>
      <c r="W1504">
        <v>10</v>
      </c>
      <c r="X1504">
        <v>0</v>
      </c>
    </row>
    <row r="1505" spans="1:24" x14ac:dyDescent="0.3">
      <c r="B1505" s="3" t="s">
        <v>288</v>
      </c>
      <c r="C1505" t="s">
        <v>289</v>
      </c>
      <c r="D1505">
        <v>13</v>
      </c>
      <c r="E1505" t="s">
        <v>699</v>
      </c>
      <c r="F1505" s="3" t="s">
        <v>6382</v>
      </c>
      <c r="G1505" t="s">
        <v>3393</v>
      </c>
      <c r="H1505">
        <v>500</v>
      </c>
      <c r="I1505" t="s">
        <v>210</v>
      </c>
      <c r="J1505" t="s">
        <v>629</v>
      </c>
      <c r="K1505">
        <v>40</v>
      </c>
      <c r="L1505" t="s">
        <v>623</v>
      </c>
      <c r="M1505" s="3" t="s">
        <v>6372</v>
      </c>
      <c r="N1505" t="s">
        <v>6380</v>
      </c>
      <c r="O1505" t="s">
        <v>6381</v>
      </c>
      <c r="P1505">
        <v>80</v>
      </c>
      <c r="Q1505">
        <v>0</v>
      </c>
      <c r="R1505">
        <v>0</v>
      </c>
      <c r="S1505">
        <v>5</v>
      </c>
      <c r="T1505">
        <v>0</v>
      </c>
      <c r="U1505">
        <v>0</v>
      </c>
      <c r="V1505">
        <v>0</v>
      </c>
      <c r="W1505">
        <v>0</v>
      </c>
      <c r="X1505">
        <v>0</v>
      </c>
    </row>
    <row r="1506" spans="1:24" x14ac:dyDescent="0.3">
      <c r="A1506" s="164"/>
      <c r="B1506" s="3" t="s">
        <v>6383</v>
      </c>
      <c r="C1506" t="s">
        <v>6384</v>
      </c>
      <c r="D1506">
        <v>75</v>
      </c>
      <c r="E1506" t="s">
        <v>2587</v>
      </c>
      <c r="F1506" s="3" t="s">
        <v>6385</v>
      </c>
      <c r="G1506" t="s">
        <v>6386</v>
      </c>
      <c r="H1506">
        <v>500</v>
      </c>
      <c r="I1506" t="s">
        <v>210</v>
      </c>
      <c r="J1506" t="s">
        <v>616</v>
      </c>
      <c r="K1506">
        <v>45</v>
      </c>
      <c r="L1506" t="s">
        <v>685</v>
      </c>
      <c r="M1506" s="3" t="s">
        <v>6372</v>
      </c>
      <c r="N1506" t="s">
        <v>6387</v>
      </c>
      <c r="O1506" t="s">
        <v>473</v>
      </c>
      <c r="P1506">
        <v>87</v>
      </c>
      <c r="Q1506">
        <v>0</v>
      </c>
      <c r="R1506">
        <v>0</v>
      </c>
      <c r="S1506">
        <v>10</v>
      </c>
      <c r="T1506">
        <v>0</v>
      </c>
      <c r="U1506">
        <v>0</v>
      </c>
      <c r="V1506">
        <v>0</v>
      </c>
      <c r="W1506">
        <v>0</v>
      </c>
      <c r="X1506">
        <v>0</v>
      </c>
    </row>
    <row r="1507" spans="1:24" x14ac:dyDescent="0.3">
      <c r="B1507" s="3" t="s">
        <v>6388</v>
      </c>
      <c r="C1507" t="s">
        <v>6389</v>
      </c>
      <c r="D1507">
        <v>47</v>
      </c>
      <c r="E1507" t="s">
        <v>678</v>
      </c>
      <c r="F1507" s="3" t="s">
        <v>6390</v>
      </c>
      <c r="G1507" t="s">
        <v>6391</v>
      </c>
      <c r="H1507">
        <v>354</v>
      </c>
      <c r="I1507" t="s">
        <v>615</v>
      </c>
      <c r="J1507" t="s">
        <v>616</v>
      </c>
      <c r="K1507">
        <v>54</v>
      </c>
      <c r="L1507" t="s">
        <v>617</v>
      </c>
      <c r="M1507" s="3" t="s">
        <v>6372</v>
      </c>
      <c r="N1507" t="s">
        <v>6387</v>
      </c>
      <c r="O1507" t="s">
        <v>473</v>
      </c>
      <c r="P1507">
        <v>0</v>
      </c>
      <c r="Q1507">
        <v>0</v>
      </c>
      <c r="R1507">
        <v>0</v>
      </c>
      <c r="S1507">
        <v>0</v>
      </c>
      <c r="T1507">
        <v>0</v>
      </c>
      <c r="U1507">
        <v>0</v>
      </c>
      <c r="V1507">
        <v>115</v>
      </c>
      <c r="W1507">
        <v>10</v>
      </c>
      <c r="X1507">
        <v>0</v>
      </c>
    </row>
    <row r="1508" spans="1:24" x14ac:dyDescent="0.3">
      <c r="B1508" s="3" t="s">
        <v>6392</v>
      </c>
      <c r="C1508" t="s">
        <v>6393</v>
      </c>
      <c r="D1508">
        <v>61</v>
      </c>
      <c r="E1508" t="s">
        <v>688</v>
      </c>
      <c r="F1508" s="3" t="s">
        <v>6394</v>
      </c>
      <c r="G1508" t="s">
        <v>6395</v>
      </c>
      <c r="H1508">
        <v>500</v>
      </c>
      <c r="I1508" t="s">
        <v>210</v>
      </c>
      <c r="J1508" t="s">
        <v>629</v>
      </c>
      <c r="K1508">
        <v>41</v>
      </c>
      <c r="L1508" t="s">
        <v>660</v>
      </c>
      <c r="M1508" s="3" t="s">
        <v>6372</v>
      </c>
      <c r="N1508" t="s">
        <v>6387</v>
      </c>
      <c r="O1508" t="s">
        <v>473</v>
      </c>
      <c r="P1508">
        <v>185</v>
      </c>
      <c r="Q1508">
        <v>0</v>
      </c>
      <c r="R1508">
        <v>0</v>
      </c>
      <c r="S1508">
        <v>0</v>
      </c>
      <c r="T1508">
        <v>0</v>
      </c>
      <c r="U1508">
        <v>0</v>
      </c>
      <c r="V1508">
        <v>0</v>
      </c>
      <c r="W1508">
        <v>0</v>
      </c>
      <c r="X1508">
        <v>0</v>
      </c>
    </row>
    <row r="1509" spans="1:24" x14ac:dyDescent="0.3">
      <c r="B1509" s="3" t="s">
        <v>6396</v>
      </c>
      <c r="C1509" t="s">
        <v>6397</v>
      </c>
      <c r="D1509">
        <v>60</v>
      </c>
      <c r="E1509" t="s">
        <v>641</v>
      </c>
      <c r="F1509" s="3" t="s">
        <v>6398</v>
      </c>
      <c r="G1509" t="s">
        <v>6399</v>
      </c>
      <c r="H1509">
        <v>500</v>
      </c>
      <c r="I1509" t="s">
        <v>210</v>
      </c>
      <c r="J1509" t="s">
        <v>616</v>
      </c>
      <c r="K1509">
        <v>41</v>
      </c>
      <c r="L1509" t="s">
        <v>660</v>
      </c>
      <c r="M1509" s="3" t="s">
        <v>6372</v>
      </c>
      <c r="N1509" t="s">
        <v>6387</v>
      </c>
      <c r="O1509" t="s">
        <v>473</v>
      </c>
      <c r="P1509">
        <v>58</v>
      </c>
      <c r="Q1509">
        <v>11</v>
      </c>
      <c r="R1509">
        <v>0</v>
      </c>
      <c r="S1509">
        <v>6</v>
      </c>
      <c r="T1509">
        <v>0</v>
      </c>
      <c r="U1509">
        <v>0</v>
      </c>
      <c r="V1509">
        <v>0</v>
      </c>
      <c r="W1509">
        <v>0</v>
      </c>
      <c r="X1509">
        <v>0</v>
      </c>
    </row>
    <row r="1510" spans="1:24" x14ac:dyDescent="0.3">
      <c r="B1510" s="3" t="s">
        <v>284</v>
      </c>
      <c r="C1510" t="s">
        <v>285</v>
      </c>
      <c r="D1510">
        <v>8</v>
      </c>
      <c r="E1510" t="s">
        <v>1549</v>
      </c>
      <c r="F1510" s="3" t="s">
        <v>6400</v>
      </c>
      <c r="G1510" t="s">
        <v>6401</v>
      </c>
      <c r="H1510">
        <v>500</v>
      </c>
      <c r="I1510" t="s">
        <v>210</v>
      </c>
      <c r="J1510" t="s">
        <v>616</v>
      </c>
      <c r="K1510">
        <v>45</v>
      </c>
      <c r="L1510" t="s">
        <v>685</v>
      </c>
      <c r="M1510" s="3" t="s">
        <v>6372</v>
      </c>
      <c r="N1510" t="s">
        <v>6387</v>
      </c>
      <c r="O1510" t="s">
        <v>473</v>
      </c>
      <c r="P1510">
        <v>66</v>
      </c>
      <c r="Q1510">
        <v>0</v>
      </c>
      <c r="R1510">
        <v>0</v>
      </c>
      <c r="S1510">
        <v>0</v>
      </c>
      <c r="T1510">
        <v>0</v>
      </c>
      <c r="U1510">
        <v>0</v>
      </c>
      <c r="V1510">
        <v>0</v>
      </c>
      <c r="W1510">
        <v>0</v>
      </c>
      <c r="X1510">
        <v>0</v>
      </c>
    </row>
    <row r="1511" spans="1:24" x14ac:dyDescent="0.3">
      <c r="B1511" s="3" t="s">
        <v>284</v>
      </c>
      <c r="C1511" t="s">
        <v>285</v>
      </c>
      <c r="D1511">
        <v>8</v>
      </c>
      <c r="E1511" t="s">
        <v>1549</v>
      </c>
      <c r="F1511" s="3" t="s">
        <v>6402</v>
      </c>
      <c r="G1511" t="s">
        <v>3006</v>
      </c>
      <c r="H1511">
        <v>500</v>
      </c>
      <c r="I1511" t="s">
        <v>210</v>
      </c>
      <c r="J1511" t="s">
        <v>616</v>
      </c>
      <c r="K1511">
        <v>45</v>
      </c>
      <c r="L1511" t="s">
        <v>685</v>
      </c>
      <c r="M1511" s="3" t="s">
        <v>6372</v>
      </c>
      <c r="N1511" t="s">
        <v>6387</v>
      </c>
      <c r="O1511" t="s">
        <v>473</v>
      </c>
      <c r="P1511">
        <v>41</v>
      </c>
      <c r="Q1511">
        <v>0</v>
      </c>
      <c r="R1511">
        <v>10</v>
      </c>
      <c r="S1511">
        <v>0</v>
      </c>
      <c r="T1511">
        <v>0</v>
      </c>
      <c r="U1511">
        <v>0</v>
      </c>
      <c r="V1511">
        <v>0</v>
      </c>
      <c r="W1511">
        <v>0</v>
      </c>
      <c r="X1511">
        <v>0</v>
      </c>
    </row>
    <row r="1512" spans="1:24" x14ac:dyDescent="0.3">
      <c r="B1512" s="3" t="s">
        <v>284</v>
      </c>
      <c r="C1512" t="s">
        <v>285</v>
      </c>
      <c r="D1512">
        <v>8</v>
      </c>
      <c r="E1512" t="s">
        <v>1549</v>
      </c>
      <c r="F1512" s="3" t="s">
        <v>6403</v>
      </c>
      <c r="G1512" t="s">
        <v>6317</v>
      </c>
      <c r="H1512">
        <v>500</v>
      </c>
      <c r="I1512" t="s">
        <v>210</v>
      </c>
      <c r="J1512" t="s">
        <v>616</v>
      </c>
      <c r="K1512">
        <v>45</v>
      </c>
      <c r="L1512" t="s">
        <v>685</v>
      </c>
      <c r="M1512" s="3" t="s">
        <v>6372</v>
      </c>
      <c r="N1512" t="s">
        <v>6387</v>
      </c>
      <c r="O1512" t="s">
        <v>473</v>
      </c>
      <c r="P1512">
        <v>73</v>
      </c>
      <c r="Q1512">
        <v>0</v>
      </c>
      <c r="R1512">
        <v>0</v>
      </c>
      <c r="S1512">
        <v>7</v>
      </c>
      <c r="T1512">
        <v>0</v>
      </c>
      <c r="U1512">
        <v>0</v>
      </c>
      <c r="V1512">
        <v>0</v>
      </c>
      <c r="W1512">
        <v>0</v>
      </c>
      <c r="X1512">
        <v>0</v>
      </c>
    </row>
    <row r="1513" spans="1:24" x14ac:dyDescent="0.3">
      <c r="B1513" s="3" t="s">
        <v>284</v>
      </c>
      <c r="C1513" t="s">
        <v>285</v>
      </c>
      <c r="D1513">
        <v>8</v>
      </c>
      <c r="E1513" t="s">
        <v>1549</v>
      </c>
      <c r="F1513" s="3" t="s">
        <v>6404</v>
      </c>
      <c r="G1513" t="s">
        <v>6405</v>
      </c>
      <c r="H1513">
        <v>500</v>
      </c>
      <c r="I1513" t="s">
        <v>210</v>
      </c>
      <c r="J1513" t="s">
        <v>616</v>
      </c>
      <c r="K1513">
        <v>45</v>
      </c>
      <c r="L1513" t="s">
        <v>685</v>
      </c>
      <c r="M1513" s="3" t="s">
        <v>6372</v>
      </c>
      <c r="N1513" t="s">
        <v>6387</v>
      </c>
      <c r="O1513" t="s">
        <v>473</v>
      </c>
      <c r="P1513">
        <v>79</v>
      </c>
      <c r="Q1513">
        <v>0</v>
      </c>
      <c r="R1513">
        <v>0</v>
      </c>
      <c r="S1513">
        <v>1</v>
      </c>
      <c r="T1513">
        <v>0</v>
      </c>
      <c r="U1513">
        <v>0</v>
      </c>
      <c r="V1513">
        <v>0</v>
      </c>
      <c r="W1513">
        <v>0</v>
      </c>
      <c r="X1513">
        <v>0</v>
      </c>
    </row>
    <row r="1514" spans="1:24" x14ac:dyDescent="0.3">
      <c r="B1514" s="3" t="s">
        <v>284</v>
      </c>
      <c r="C1514" t="s">
        <v>285</v>
      </c>
      <c r="D1514">
        <v>8</v>
      </c>
      <c r="E1514" t="s">
        <v>1549</v>
      </c>
      <c r="F1514" s="3" t="s">
        <v>6406</v>
      </c>
      <c r="G1514" t="s">
        <v>6407</v>
      </c>
      <c r="H1514">
        <v>354</v>
      </c>
      <c r="I1514" t="s">
        <v>615</v>
      </c>
      <c r="J1514" t="s">
        <v>616</v>
      </c>
      <c r="K1514">
        <v>54</v>
      </c>
      <c r="L1514" t="s">
        <v>617</v>
      </c>
      <c r="M1514" s="3" t="s">
        <v>6372</v>
      </c>
      <c r="N1514" t="s">
        <v>6387</v>
      </c>
      <c r="O1514" t="s">
        <v>473</v>
      </c>
      <c r="P1514">
        <v>0</v>
      </c>
      <c r="Q1514">
        <v>0</v>
      </c>
      <c r="R1514">
        <v>0</v>
      </c>
      <c r="S1514">
        <v>0</v>
      </c>
      <c r="T1514">
        <v>0</v>
      </c>
      <c r="U1514">
        <v>0</v>
      </c>
      <c r="V1514">
        <v>32</v>
      </c>
      <c r="W1514">
        <v>0</v>
      </c>
      <c r="X1514">
        <v>0</v>
      </c>
    </row>
    <row r="1515" spans="1:24" x14ac:dyDescent="0.3">
      <c r="B1515" s="3" t="s">
        <v>284</v>
      </c>
      <c r="C1515" t="s">
        <v>285</v>
      </c>
      <c r="D1515">
        <v>8</v>
      </c>
      <c r="E1515" t="s">
        <v>1549</v>
      </c>
      <c r="F1515" s="3" t="s">
        <v>6408</v>
      </c>
      <c r="G1515" t="s">
        <v>6409</v>
      </c>
      <c r="H1515">
        <v>202</v>
      </c>
      <c r="I1515" t="s">
        <v>650</v>
      </c>
      <c r="J1515" t="s">
        <v>616</v>
      </c>
      <c r="K1515">
        <v>52</v>
      </c>
      <c r="L1515" t="s">
        <v>2686</v>
      </c>
      <c r="M1515" s="3" t="s">
        <v>6372</v>
      </c>
      <c r="N1515" t="s">
        <v>6387</v>
      </c>
      <c r="O1515" t="s">
        <v>473</v>
      </c>
      <c r="P1515">
        <v>0</v>
      </c>
      <c r="Q1515">
        <v>0</v>
      </c>
      <c r="R1515">
        <v>0</v>
      </c>
      <c r="S1515">
        <v>4</v>
      </c>
      <c r="T1515">
        <v>0</v>
      </c>
      <c r="U1515">
        <v>0</v>
      </c>
      <c r="V1515">
        <v>0</v>
      </c>
      <c r="W1515">
        <v>0</v>
      </c>
      <c r="X1515">
        <v>0</v>
      </c>
    </row>
    <row r="1516" spans="1:24" x14ac:dyDescent="0.3">
      <c r="B1516" s="3" t="s">
        <v>284</v>
      </c>
      <c r="C1516" t="s">
        <v>285</v>
      </c>
      <c r="D1516">
        <v>8</v>
      </c>
      <c r="E1516" t="s">
        <v>1549</v>
      </c>
      <c r="F1516" s="3" t="s">
        <v>6410</v>
      </c>
      <c r="G1516" t="s">
        <v>6411</v>
      </c>
      <c r="H1516">
        <v>202</v>
      </c>
      <c r="I1516" t="s">
        <v>650</v>
      </c>
      <c r="J1516" t="s">
        <v>616</v>
      </c>
      <c r="K1516">
        <v>52</v>
      </c>
      <c r="L1516" t="s">
        <v>2686</v>
      </c>
      <c r="M1516" s="3" t="s">
        <v>6372</v>
      </c>
      <c r="N1516" t="s">
        <v>6387</v>
      </c>
      <c r="O1516" t="s">
        <v>473</v>
      </c>
      <c r="P1516">
        <v>0</v>
      </c>
      <c r="Q1516">
        <v>0</v>
      </c>
      <c r="R1516">
        <v>0</v>
      </c>
      <c r="S1516">
        <v>0</v>
      </c>
      <c r="T1516">
        <v>0</v>
      </c>
      <c r="U1516">
        <v>0</v>
      </c>
      <c r="V1516">
        <v>0</v>
      </c>
      <c r="W1516">
        <v>0</v>
      </c>
      <c r="X1516">
        <v>0</v>
      </c>
    </row>
    <row r="1517" spans="1:24" x14ac:dyDescent="0.3">
      <c r="B1517" s="3" t="s">
        <v>284</v>
      </c>
      <c r="C1517" t="s">
        <v>285</v>
      </c>
      <c r="D1517">
        <v>8</v>
      </c>
      <c r="E1517" t="s">
        <v>1549</v>
      </c>
      <c r="F1517" s="3" t="s">
        <v>282</v>
      </c>
      <c r="G1517" t="s">
        <v>283</v>
      </c>
      <c r="H1517">
        <v>500</v>
      </c>
      <c r="I1517" t="s">
        <v>210</v>
      </c>
      <c r="J1517" t="s">
        <v>616</v>
      </c>
      <c r="K1517">
        <v>45</v>
      </c>
      <c r="L1517" t="s">
        <v>685</v>
      </c>
      <c r="M1517" s="3" t="s">
        <v>6372</v>
      </c>
      <c r="N1517" t="s">
        <v>6387</v>
      </c>
      <c r="O1517" t="s">
        <v>473</v>
      </c>
      <c r="P1517">
        <v>80</v>
      </c>
      <c r="Q1517">
        <v>0</v>
      </c>
      <c r="R1517">
        <v>6</v>
      </c>
      <c r="S1517">
        <v>0</v>
      </c>
      <c r="T1517">
        <v>0</v>
      </c>
      <c r="U1517">
        <v>0</v>
      </c>
      <c r="V1517">
        <v>0</v>
      </c>
      <c r="W1517">
        <v>0</v>
      </c>
      <c r="X1517">
        <v>0</v>
      </c>
    </row>
    <row r="1518" spans="1:24" x14ac:dyDescent="0.3">
      <c r="B1518" s="3" t="s">
        <v>284</v>
      </c>
      <c r="C1518" t="s">
        <v>285</v>
      </c>
      <c r="D1518">
        <v>8</v>
      </c>
      <c r="E1518" t="s">
        <v>1549</v>
      </c>
      <c r="F1518" s="3" t="s">
        <v>6412</v>
      </c>
      <c r="G1518" t="s">
        <v>6413</v>
      </c>
      <c r="H1518">
        <v>500</v>
      </c>
      <c r="I1518" t="s">
        <v>210</v>
      </c>
      <c r="J1518" t="s">
        <v>616</v>
      </c>
      <c r="K1518">
        <v>45</v>
      </c>
      <c r="L1518" t="s">
        <v>685</v>
      </c>
      <c r="M1518" s="3" t="s">
        <v>6372</v>
      </c>
      <c r="N1518" t="s">
        <v>6387</v>
      </c>
      <c r="O1518" t="s">
        <v>473</v>
      </c>
      <c r="P1518">
        <v>72</v>
      </c>
      <c r="Q1518">
        <v>0</v>
      </c>
      <c r="R1518">
        <v>0</v>
      </c>
      <c r="S1518">
        <v>11</v>
      </c>
      <c r="T1518">
        <v>0</v>
      </c>
      <c r="U1518">
        <v>0</v>
      </c>
      <c r="V1518">
        <v>0</v>
      </c>
      <c r="W1518">
        <v>0</v>
      </c>
      <c r="X1518">
        <v>0</v>
      </c>
    </row>
    <row r="1519" spans="1:24" x14ac:dyDescent="0.3">
      <c r="B1519" s="3" t="s">
        <v>284</v>
      </c>
      <c r="C1519" t="s">
        <v>285</v>
      </c>
      <c r="D1519">
        <v>8</v>
      </c>
      <c r="E1519" t="s">
        <v>1549</v>
      </c>
      <c r="F1519" s="3" t="s">
        <v>6414</v>
      </c>
      <c r="G1519" t="s">
        <v>6415</v>
      </c>
      <c r="H1519">
        <v>202</v>
      </c>
      <c r="I1519" t="s">
        <v>650</v>
      </c>
      <c r="J1519" t="s">
        <v>616</v>
      </c>
      <c r="K1519">
        <v>8</v>
      </c>
      <c r="L1519" t="s">
        <v>786</v>
      </c>
      <c r="M1519" s="3" t="s">
        <v>6372</v>
      </c>
      <c r="N1519" t="s">
        <v>6387</v>
      </c>
      <c r="O1519" t="s">
        <v>473</v>
      </c>
      <c r="P1519">
        <v>0</v>
      </c>
      <c r="Q1519">
        <v>0</v>
      </c>
      <c r="R1519">
        <v>0</v>
      </c>
      <c r="S1519">
        <v>0</v>
      </c>
      <c r="T1519">
        <v>0</v>
      </c>
      <c r="U1519">
        <v>0</v>
      </c>
      <c r="V1519">
        <v>0</v>
      </c>
      <c r="W1519">
        <v>0</v>
      </c>
      <c r="X1519">
        <v>0</v>
      </c>
    </row>
    <row r="1520" spans="1:24" x14ac:dyDescent="0.3">
      <c r="B1520" s="3" t="s">
        <v>284</v>
      </c>
      <c r="C1520" t="s">
        <v>285</v>
      </c>
      <c r="D1520">
        <v>8</v>
      </c>
      <c r="E1520" t="s">
        <v>1549</v>
      </c>
      <c r="F1520" s="3" t="s">
        <v>6416</v>
      </c>
      <c r="G1520" t="s">
        <v>6417</v>
      </c>
      <c r="H1520">
        <v>202</v>
      </c>
      <c r="I1520" t="s">
        <v>650</v>
      </c>
      <c r="J1520" t="s">
        <v>616</v>
      </c>
      <c r="K1520">
        <v>52</v>
      </c>
      <c r="L1520" t="s">
        <v>2686</v>
      </c>
      <c r="M1520" s="3" t="s">
        <v>6372</v>
      </c>
      <c r="N1520" t="s">
        <v>6387</v>
      </c>
      <c r="O1520" t="s">
        <v>473</v>
      </c>
      <c r="P1520">
        <v>0</v>
      </c>
      <c r="Q1520">
        <v>0</v>
      </c>
      <c r="R1520">
        <v>0</v>
      </c>
      <c r="S1520">
        <v>0</v>
      </c>
      <c r="T1520">
        <v>0</v>
      </c>
      <c r="U1520">
        <v>0</v>
      </c>
      <c r="V1520">
        <v>0</v>
      </c>
      <c r="W1520">
        <v>0</v>
      </c>
      <c r="X1520">
        <v>0</v>
      </c>
    </row>
    <row r="1521" spans="2:24" x14ac:dyDescent="0.3">
      <c r="B1521" s="3" t="s">
        <v>6418</v>
      </c>
      <c r="C1521" t="s">
        <v>6419</v>
      </c>
      <c r="D1521">
        <v>95</v>
      </c>
      <c r="E1521" t="s">
        <v>626</v>
      </c>
      <c r="F1521" s="3" t="s">
        <v>6420</v>
      </c>
      <c r="G1521" t="s">
        <v>6419</v>
      </c>
      <c r="H1521">
        <v>500</v>
      </c>
      <c r="I1521" t="s">
        <v>210</v>
      </c>
      <c r="J1521" t="s">
        <v>616</v>
      </c>
      <c r="K1521">
        <v>47</v>
      </c>
      <c r="L1521" t="s">
        <v>630</v>
      </c>
      <c r="M1521" s="3" t="s">
        <v>6372</v>
      </c>
      <c r="N1521" t="s">
        <v>6387</v>
      </c>
      <c r="O1521" t="s">
        <v>473</v>
      </c>
      <c r="P1521">
        <v>72</v>
      </c>
      <c r="Q1521">
        <v>0</v>
      </c>
      <c r="R1521">
        <v>0</v>
      </c>
      <c r="S1521">
        <v>9</v>
      </c>
      <c r="T1521">
        <v>0</v>
      </c>
      <c r="U1521">
        <v>0</v>
      </c>
      <c r="V1521">
        <v>0</v>
      </c>
      <c r="W1521">
        <v>0</v>
      </c>
      <c r="X1521">
        <v>0</v>
      </c>
    </row>
    <row r="1522" spans="2:24" x14ac:dyDescent="0.3">
      <c r="B1522" s="3" t="s">
        <v>6421</v>
      </c>
      <c r="C1522" t="s">
        <v>6422</v>
      </c>
      <c r="D1522">
        <v>14</v>
      </c>
      <c r="E1522" t="s">
        <v>967</v>
      </c>
      <c r="F1522" s="3" t="s">
        <v>6423</v>
      </c>
      <c r="G1522" t="s">
        <v>6424</v>
      </c>
      <c r="H1522">
        <v>500</v>
      </c>
      <c r="I1522" t="s">
        <v>210</v>
      </c>
      <c r="J1522" t="s">
        <v>629</v>
      </c>
      <c r="K1522">
        <v>40</v>
      </c>
      <c r="L1522" t="s">
        <v>623</v>
      </c>
      <c r="M1522" s="3" t="s">
        <v>6372</v>
      </c>
      <c r="N1522" t="s">
        <v>6387</v>
      </c>
      <c r="O1522" t="s">
        <v>473</v>
      </c>
      <c r="P1522">
        <v>100</v>
      </c>
      <c r="Q1522">
        <v>0</v>
      </c>
      <c r="R1522">
        <v>0</v>
      </c>
      <c r="S1522">
        <v>0</v>
      </c>
      <c r="T1522">
        <v>0</v>
      </c>
      <c r="U1522">
        <v>0</v>
      </c>
      <c r="V1522">
        <v>0</v>
      </c>
      <c r="W1522">
        <v>0</v>
      </c>
      <c r="X1522">
        <v>0</v>
      </c>
    </row>
    <row r="1523" spans="2:24" x14ac:dyDescent="0.3">
      <c r="B1523" s="3" t="s">
        <v>6425</v>
      </c>
      <c r="C1523" t="s">
        <v>6426</v>
      </c>
      <c r="D1523">
        <v>47</v>
      </c>
      <c r="E1523" t="s">
        <v>678</v>
      </c>
      <c r="F1523" s="3" t="s">
        <v>6427</v>
      </c>
      <c r="G1523" t="s">
        <v>6428</v>
      </c>
      <c r="H1523">
        <v>354</v>
      </c>
      <c r="I1523" t="s">
        <v>615</v>
      </c>
      <c r="J1523" t="s">
        <v>616</v>
      </c>
      <c r="K1523">
        <v>54</v>
      </c>
      <c r="L1523" t="s">
        <v>617</v>
      </c>
      <c r="M1523" s="3" t="s">
        <v>6372</v>
      </c>
      <c r="N1523" t="s">
        <v>6387</v>
      </c>
      <c r="O1523" t="s">
        <v>473</v>
      </c>
      <c r="P1523">
        <v>0</v>
      </c>
      <c r="Q1523">
        <v>0</v>
      </c>
      <c r="R1523">
        <v>0</v>
      </c>
      <c r="S1523">
        <v>0</v>
      </c>
      <c r="T1523">
        <v>0</v>
      </c>
      <c r="U1523">
        <v>0</v>
      </c>
      <c r="V1523">
        <v>66</v>
      </c>
      <c r="W1523">
        <v>0</v>
      </c>
      <c r="X1523">
        <v>0</v>
      </c>
    </row>
    <row r="1524" spans="2:24" x14ac:dyDescent="0.3">
      <c r="B1524" s="3" t="s">
        <v>6429</v>
      </c>
      <c r="C1524" t="s">
        <v>6430</v>
      </c>
      <c r="D1524">
        <v>17</v>
      </c>
      <c r="E1524" t="s">
        <v>712</v>
      </c>
      <c r="F1524" s="3" t="s">
        <v>6431</v>
      </c>
      <c r="G1524" t="s">
        <v>6432</v>
      </c>
      <c r="H1524">
        <v>202</v>
      </c>
      <c r="I1524" t="s">
        <v>650</v>
      </c>
      <c r="J1524" t="s">
        <v>616</v>
      </c>
      <c r="K1524">
        <v>52</v>
      </c>
      <c r="L1524" t="s">
        <v>2686</v>
      </c>
      <c r="M1524" s="3" t="s">
        <v>6372</v>
      </c>
      <c r="N1524" t="s">
        <v>6433</v>
      </c>
      <c r="O1524" t="s">
        <v>6434</v>
      </c>
      <c r="P1524">
        <v>0</v>
      </c>
      <c r="Q1524">
        <v>0</v>
      </c>
      <c r="R1524">
        <v>0</v>
      </c>
      <c r="S1524">
        <v>0</v>
      </c>
      <c r="T1524">
        <v>0</v>
      </c>
      <c r="U1524">
        <v>0</v>
      </c>
      <c r="V1524">
        <v>0</v>
      </c>
      <c r="W1524">
        <v>0</v>
      </c>
      <c r="X1524">
        <v>0</v>
      </c>
    </row>
    <row r="1525" spans="2:24" x14ac:dyDescent="0.3">
      <c r="B1525" s="3" t="s">
        <v>6368</v>
      </c>
      <c r="C1525" t="s">
        <v>6369</v>
      </c>
      <c r="D1525">
        <v>61</v>
      </c>
      <c r="E1525" t="s">
        <v>688</v>
      </c>
      <c r="F1525" s="3" t="s">
        <v>6435</v>
      </c>
      <c r="G1525" t="s">
        <v>6436</v>
      </c>
      <c r="H1525">
        <v>354</v>
      </c>
      <c r="I1525" t="s">
        <v>615</v>
      </c>
      <c r="J1525" t="s">
        <v>616</v>
      </c>
      <c r="K1525">
        <v>54</v>
      </c>
      <c r="L1525" t="s">
        <v>617</v>
      </c>
      <c r="M1525" s="3" t="s">
        <v>6372</v>
      </c>
      <c r="N1525" t="s">
        <v>6437</v>
      </c>
      <c r="O1525" t="s">
        <v>6438</v>
      </c>
      <c r="P1525">
        <v>0</v>
      </c>
      <c r="Q1525">
        <v>0</v>
      </c>
      <c r="R1525">
        <v>0</v>
      </c>
      <c r="S1525">
        <v>0</v>
      </c>
      <c r="T1525">
        <v>0</v>
      </c>
      <c r="U1525">
        <v>0</v>
      </c>
      <c r="V1525">
        <v>65</v>
      </c>
      <c r="W1525">
        <v>10</v>
      </c>
      <c r="X1525">
        <v>0</v>
      </c>
    </row>
    <row r="1526" spans="2:24" x14ac:dyDescent="0.3">
      <c r="B1526" s="3" t="s">
        <v>284</v>
      </c>
      <c r="C1526" t="s">
        <v>285</v>
      </c>
      <c r="D1526">
        <v>8</v>
      </c>
      <c r="E1526" t="s">
        <v>1549</v>
      </c>
      <c r="F1526" s="3" t="s">
        <v>6439</v>
      </c>
      <c r="G1526" t="s">
        <v>6440</v>
      </c>
      <c r="H1526">
        <v>500</v>
      </c>
      <c r="I1526" t="s">
        <v>210</v>
      </c>
      <c r="J1526" t="s">
        <v>616</v>
      </c>
      <c r="K1526">
        <v>45</v>
      </c>
      <c r="L1526" t="s">
        <v>685</v>
      </c>
      <c r="M1526" s="3" t="s">
        <v>6372</v>
      </c>
      <c r="N1526" t="s">
        <v>6437</v>
      </c>
      <c r="O1526" t="s">
        <v>6438</v>
      </c>
      <c r="P1526">
        <v>80</v>
      </c>
      <c r="Q1526">
        <v>0</v>
      </c>
      <c r="R1526">
        <v>0</v>
      </c>
      <c r="S1526">
        <v>0</v>
      </c>
      <c r="T1526">
        <v>0</v>
      </c>
      <c r="U1526">
        <v>0</v>
      </c>
      <c r="V1526">
        <v>0</v>
      </c>
      <c r="W1526">
        <v>0</v>
      </c>
      <c r="X1526">
        <v>0</v>
      </c>
    </row>
    <row r="1527" spans="2:24" x14ac:dyDescent="0.3">
      <c r="B1527" s="3" t="s">
        <v>6368</v>
      </c>
      <c r="C1527" t="s">
        <v>6369</v>
      </c>
      <c r="D1527">
        <v>61</v>
      </c>
      <c r="E1527" t="s">
        <v>688</v>
      </c>
      <c r="F1527" s="3" t="s">
        <v>6441</v>
      </c>
      <c r="G1527" t="s">
        <v>6442</v>
      </c>
      <c r="H1527">
        <v>354</v>
      </c>
      <c r="I1527" t="s">
        <v>615</v>
      </c>
      <c r="J1527" t="s">
        <v>616</v>
      </c>
      <c r="K1527">
        <v>54</v>
      </c>
      <c r="L1527" t="s">
        <v>617</v>
      </c>
      <c r="M1527" s="3" t="s">
        <v>6372</v>
      </c>
      <c r="N1527" t="s">
        <v>6443</v>
      </c>
      <c r="O1527" t="s">
        <v>6444</v>
      </c>
      <c r="P1527">
        <v>0</v>
      </c>
      <c r="Q1527">
        <v>0</v>
      </c>
      <c r="R1527">
        <v>0</v>
      </c>
      <c r="S1527">
        <v>0</v>
      </c>
      <c r="T1527">
        <v>0</v>
      </c>
      <c r="U1527">
        <v>0</v>
      </c>
      <c r="V1527">
        <v>66</v>
      </c>
      <c r="W1527">
        <v>15</v>
      </c>
      <c r="X1527">
        <v>0</v>
      </c>
    </row>
    <row r="1528" spans="2:24" x14ac:dyDescent="0.3">
      <c r="B1528" s="3" t="s">
        <v>6368</v>
      </c>
      <c r="C1528" t="s">
        <v>6369</v>
      </c>
      <c r="D1528">
        <v>61</v>
      </c>
      <c r="E1528" t="s">
        <v>688</v>
      </c>
      <c r="F1528" s="3" t="s">
        <v>6445</v>
      </c>
      <c r="G1528" t="s">
        <v>6446</v>
      </c>
      <c r="H1528">
        <v>354</v>
      </c>
      <c r="I1528" t="s">
        <v>615</v>
      </c>
      <c r="J1528" t="s">
        <v>616</v>
      </c>
      <c r="K1528">
        <v>54</v>
      </c>
      <c r="L1528" t="s">
        <v>617</v>
      </c>
      <c r="M1528" s="3" t="s">
        <v>6372</v>
      </c>
      <c r="N1528" t="s">
        <v>6447</v>
      </c>
      <c r="O1528" t="s">
        <v>6448</v>
      </c>
      <c r="P1528">
        <v>0</v>
      </c>
      <c r="Q1528">
        <v>0</v>
      </c>
      <c r="R1528">
        <v>0</v>
      </c>
      <c r="S1528">
        <v>0</v>
      </c>
      <c r="T1528">
        <v>0</v>
      </c>
      <c r="U1528">
        <v>0</v>
      </c>
      <c r="V1528">
        <v>47</v>
      </c>
      <c r="W1528">
        <v>0</v>
      </c>
      <c r="X1528">
        <v>0</v>
      </c>
    </row>
    <row r="1529" spans="2:24" x14ac:dyDescent="0.3">
      <c r="B1529" s="3" t="s">
        <v>288</v>
      </c>
      <c r="C1529" t="s">
        <v>289</v>
      </c>
      <c r="D1529">
        <v>13</v>
      </c>
      <c r="E1529" t="s">
        <v>699</v>
      </c>
      <c r="F1529" s="3" t="s">
        <v>286</v>
      </c>
      <c r="G1529" t="s">
        <v>287</v>
      </c>
      <c r="H1529">
        <v>500</v>
      </c>
      <c r="I1529" t="s">
        <v>210</v>
      </c>
      <c r="J1529" t="s">
        <v>629</v>
      </c>
      <c r="K1529">
        <v>40</v>
      </c>
      <c r="L1529" t="s">
        <v>623</v>
      </c>
      <c r="M1529" s="3" t="s">
        <v>6372</v>
      </c>
      <c r="N1529" t="s">
        <v>6449</v>
      </c>
      <c r="O1529" t="s">
        <v>474</v>
      </c>
      <c r="P1529">
        <v>74</v>
      </c>
      <c r="Q1529">
        <v>0</v>
      </c>
      <c r="R1529">
        <v>0</v>
      </c>
      <c r="S1529">
        <v>0</v>
      </c>
      <c r="T1529">
        <v>0</v>
      </c>
      <c r="U1529">
        <v>14</v>
      </c>
      <c r="V1529">
        <v>0</v>
      </c>
      <c r="W1529">
        <v>0</v>
      </c>
      <c r="X1529">
        <v>0</v>
      </c>
    </row>
    <row r="1530" spans="2:24" x14ac:dyDescent="0.3">
      <c r="B1530" s="3" t="s">
        <v>6450</v>
      </c>
      <c r="C1530" t="s">
        <v>6451</v>
      </c>
      <c r="D1530">
        <v>22</v>
      </c>
      <c r="E1530" t="s">
        <v>1856</v>
      </c>
      <c r="F1530" s="3" t="s">
        <v>6452</v>
      </c>
      <c r="G1530" t="s">
        <v>6453</v>
      </c>
      <c r="H1530">
        <v>500</v>
      </c>
      <c r="I1530" t="s">
        <v>210</v>
      </c>
      <c r="J1530" t="s">
        <v>616</v>
      </c>
      <c r="K1530">
        <v>45</v>
      </c>
      <c r="L1530" t="s">
        <v>685</v>
      </c>
      <c r="M1530" s="3" t="s">
        <v>6372</v>
      </c>
      <c r="N1530" t="s">
        <v>6454</v>
      </c>
      <c r="O1530" t="s">
        <v>6455</v>
      </c>
      <c r="P1530">
        <v>59</v>
      </c>
      <c r="Q1530">
        <v>0</v>
      </c>
      <c r="R1530">
        <v>6</v>
      </c>
      <c r="S1530">
        <v>3</v>
      </c>
      <c r="T1530">
        <v>0</v>
      </c>
      <c r="U1530">
        <v>0</v>
      </c>
      <c r="V1530">
        <v>0</v>
      </c>
      <c r="W1530">
        <v>0</v>
      </c>
      <c r="X1530">
        <v>0</v>
      </c>
    </row>
    <row r="1531" spans="2:24" x14ac:dyDescent="0.3">
      <c r="B1531" s="3" t="s">
        <v>6456</v>
      </c>
      <c r="C1531" t="s">
        <v>6457</v>
      </c>
      <c r="D1531">
        <v>60</v>
      </c>
      <c r="E1531" t="s">
        <v>641</v>
      </c>
      <c r="F1531" s="3" t="s">
        <v>6458</v>
      </c>
      <c r="G1531" t="s">
        <v>6459</v>
      </c>
      <c r="H1531">
        <v>500</v>
      </c>
      <c r="I1531" t="s">
        <v>210</v>
      </c>
      <c r="J1531" t="s">
        <v>616</v>
      </c>
      <c r="K1531">
        <v>45</v>
      </c>
      <c r="L1531" t="s">
        <v>685</v>
      </c>
      <c r="M1531" s="3" t="s">
        <v>6372</v>
      </c>
      <c r="N1531" t="s">
        <v>6460</v>
      </c>
      <c r="O1531" t="s">
        <v>6461</v>
      </c>
      <c r="P1531">
        <v>80</v>
      </c>
      <c r="Q1531">
        <v>0</v>
      </c>
      <c r="R1531">
        <v>0</v>
      </c>
      <c r="S1531">
        <v>4</v>
      </c>
      <c r="T1531">
        <v>0</v>
      </c>
      <c r="U1531">
        <v>0</v>
      </c>
      <c r="V1531">
        <v>0</v>
      </c>
      <c r="W1531">
        <v>0</v>
      </c>
      <c r="X1531">
        <v>0</v>
      </c>
    </row>
    <row r="1532" spans="2:24" x14ac:dyDescent="0.3">
      <c r="B1532" s="3" t="s">
        <v>6462</v>
      </c>
      <c r="C1532" t="s">
        <v>6463</v>
      </c>
      <c r="D1532">
        <v>14</v>
      </c>
      <c r="E1532" t="s">
        <v>967</v>
      </c>
      <c r="F1532" s="3" t="s">
        <v>6464</v>
      </c>
      <c r="G1532" t="s">
        <v>6465</v>
      </c>
      <c r="H1532">
        <v>500</v>
      </c>
      <c r="I1532" t="s">
        <v>210</v>
      </c>
      <c r="J1532" t="s">
        <v>629</v>
      </c>
      <c r="K1532">
        <v>40</v>
      </c>
      <c r="L1532" t="s">
        <v>623</v>
      </c>
      <c r="M1532" s="3" t="s">
        <v>6372</v>
      </c>
      <c r="N1532" t="s">
        <v>6466</v>
      </c>
      <c r="O1532" t="s">
        <v>6467</v>
      </c>
      <c r="P1532">
        <v>55</v>
      </c>
      <c r="Q1532">
        <v>0</v>
      </c>
      <c r="R1532">
        <v>2</v>
      </c>
      <c r="S1532">
        <v>0</v>
      </c>
      <c r="T1532">
        <v>0</v>
      </c>
      <c r="U1532">
        <v>0</v>
      </c>
      <c r="V1532">
        <v>0</v>
      </c>
      <c r="W1532">
        <v>0</v>
      </c>
      <c r="X1532">
        <v>0</v>
      </c>
    </row>
    <row r="1533" spans="2:24" x14ac:dyDescent="0.3">
      <c r="B1533" s="3" t="s">
        <v>6269</v>
      </c>
      <c r="C1533" t="s">
        <v>6270</v>
      </c>
      <c r="D1533">
        <v>60</v>
      </c>
      <c r="E1533" t="s">
        <v>641</v>
      </c>
      <c r="F1533" s="3" t="s">
        <v>6468</v>
      </c>
      <c r="G1533" t="s">
        <v>6469</v>
      </c>
      <c r="H1533">
        <v>500</v>
      </c>
      <c r="I1533" t="s">
        <v>210</v>
      </c>
      <c r="J1533" t="s">
        <v>616</v>
      </c>
      <c r="K1533">
        <v>41</v>
      </c>
      <c r="L1533" t="s">
        <v>660</v>
      </c>
      <c r="M1533" s="3" t="s">
        <v>6372</v>
      </c>
      <c r="N1533" t="s">
        <v>6470</v>
      </c>
      <c r="O1533" t="s">
        <v>6471</v>
      </c>
      <c r="P1533">
        <v>100</v>
      </c>
      <c r="Q1533">
        <v>0</v>
      </c>
      <c r="R1533">
        <v>0</v>
      </c>
      <c r="S1533">
        <v>3</v>
      </c>
      <c r="T1533">
        <v>0</v>
      </c>
      <c r="U1533">
        <v>0</v>
      </c>
      <c r="V1533">
        <v>0</v>
      </c>
      <c r="W1533">
        <v>0</v>
      </c>
      <c r="X1533">
        <v>0</v>
      </c>
    </row>
    <row r="1534" spans="2:24" x14ac:dyDescent="0.3">
      <c r="B1534" s="3" t="s">
        <v>6472</v>
      </c>
      <c r="C1534" t="s">
        <v>6473</v>
      </c>
      <c r="D1534">
        <v>22</v>
      </c>
      <c r="E1534" t="s">
        <v>1856</v>
      </c>
      <c r="F1534" s="3" t="s">
        <v>6474</v>
      </c>
      <c r="G1534" t="s">
        <v>6475</v>
      </c>
      <c r="H1534">
        <v>500</v>
      </c>
      <c r="I1534" t="s">
        <v>210</v>
      </c>
      <c r="J1534" t="s">
        <v>616</v>
      </c>
      <c r="K1534">
        <v>41</v>
      </c>
      <c r="L1534" t="s">
        <v>660</v>
      </c>
      <c r="M1534" s="3" t="s">
        <v>6372</v>
      </c>
      <c r="N1534" t="s">
        <v>6476</v>
      </c>
      <c r="O1534" t="s">
        <v>6477</v>
      </c>
      <c r="P1534">
        <v>54</v>
      </c>
      <c r="Q1534">
        <v>0</v>
      </c>
      <c r="R1534">
        <v>0</v>
      </c>
      <c r="S1534">
        <v>0</v>
      </c>
      <c r="T1534">
        <v>0</v>
      </c>
      <c r="U1534">
        <v>0</v>
      </c>
      <c r="V1534">
        <v>0</v>
      </c>
      <c r="W1534">
        <v>0</v>
      </c>
      <c r="X1534">
        <v>0</v>
      </c>
    </row>
    <row r="1535" spans="2:24" x14ac:dyDescent="0.3">
      <c r="B1535" s="3" t="s">
        <v>6478</v>
      </c>
      <c r="C1535" t="s">
        <v>6479</v>
      </c>
      <c r="D1535">
        <v>21</v>
      </c>
      <c r="E1535" t="s">
        <v>612</v>
      </c>
      <c r="F1535" s="3" t="s">
        <v>6480</v>
      </c>
      <c r="G1535" t="s">
        <v>6481</v>
      </c>
      <c r="H1535">
        <v>500</v>
      </c>
      <c r="I1535" t="s">
        <v>210</v>
      </c>
      <c r="J1535" t="s">
        <v>616</v>
      </c>
      <c r="K1535">
        <v>45</v>
      </c>
      <c r="L1535" t="s">
        <v>685</v>
      </c>
      <c r="M1535" s="3" t="s">
        <v>6372</v>
      </c>
      <c r="N1535" t="s">
        <v>6482</v>
      </c>
      <c r="O1535" t="s">
        <v>6483</v>
      </c>
      <c r="P1535">
        <v>56</v>
      </c>
      <c r="Q1535">
        <v>6</v>
      </c>
      <c r="R1535">
        <v>0</v>
      </c>
      <c r="S1535">
        <v>2</v>
      </c>
      <c r="T1535">
        <v>0</v>
      </c>
      <c r="U1535">
        <v>0</v>
      </c>
      <c r="V1535">
        <v>0</v>
      </c>
      <c r="W1535">
        <v>0</v>
      </c>
      <c r="X1535">
        <v>0</v>
      </c>
    </row>
    <row r="1536" spans="2:24" x14ac:dyDescent="0.3">
      <c r="B1536" s="3" t="s">
        <v>6167</v>
      </c>
      <c r="C1536" t="s">
        <v>6168</v>
      </c>
      <c r="D1536">
        <v>63</v>
      </c>
      <c r="E1536" t="s">
        <v>1305</v>
      </c>
      <c r="F1536" s="3" t="s">
        <v>6484</v>
      </c>
      <c r="G1536" t="s">
        <v>6485</v>
      </c>
      <c r="H1536">
        <v>202</v>
      </c>
      <c r="I1536" t="s">
        <v>650</v>
      </c>
      <c r="J1536" t="s">
        <v>616</v>
      </c>
      <c r="K1536">
        <v>52</v>
      </c>
      <c r="L1536" t="s">
        <v>2686</v>
      </c>
      <c r="M1536" s="3" t="s">
        <v>6372</v>
      </c>
      <c r="N1536" t="s">
        <v>6482</v>
      </c>
      <c r="O1536" t="s">
        <v>6483</v>
      </c>
      <c r="P1536">
        <v>0</v>
      </c>
      <c r="Q1536">
        <v>0</v>
      </c>
      <c r="R1536">
        <v>0</v>
      </c>
      <c r="S1536">
        <v>0</v>
      </c>
      <c r="T1536">
        <v>0</v>
      </c>
      <c r="U1536">
        <v>0</v>
      </c>
      <c r="V1536">
        <v>0</v>
      </c>
      <c r="W1536">
        <v>0</v>
      </c>
      <c r="X1536">
        <v>0</v>
      </c>
    </row>
    <row r="1537" spans="2:24" x14ac:dyDescent="0.3">
      <c r="B1537" s="3" t="s">
        <v>296</v>
      </c>
      <c r="C1537" t="s">
        <v>297</v>
      </c>
      <c r="D1537">
        <v>75</v>
      </c>
      <c r="E1537" t="s">
        <v>2587</v>
      </c>
      <c r="F1537" s="3" t="s">
        <v>294</v>
      </c>
      <c r="G1537" t="s">
        <v>295</v>
      </c>
      <c r="H1537">
        <v>500</v>
      </c>
      <c r="I1537" t="s">
        <v>210</v>
      </c>
      <c r="J1537" t="s">
        <v>616</v>
      </c>
      <c r="K1537">
        <v>45</v>
      </c>
      <c r="L1537" t="s">
        <v>685</v>
      </c>
      <c r="M1537" s="3" t="s">
        <v>6372</v>
      </c>
      <c r="N1537" t="s">
        <v>6486</v>
      </c>
      <c r="O1537" t="s">
        <v>476</v>
      </c>
      <c r="P1537">
        <v>89</v>
      </c>
      <c r="Q1537">
        <v>0</v>
      </c>
      <c r="R1537">
        <v>6</v>
      </c>
      <c r="S1537">
        <v>6</v>
      </c>
      <c r="T1537">
        <v>0</v>
      </c>
      <c r="U1537">
        <v>0</v>
      </c>
      <c r="V1537">
        <v>0</v>
      </c>
      <c r="W1537">
        <v>0</v>
      </c>
      <c r="X1537">
        <v>0</v>
      </c>
    </row>
    <row r="1538" spans="2:24" x14ac:dyDescent="0.3">
      <c r="B1538" s="3" t="s">
        <v>6487</v>
      </c>
      <c r="C1538" t="s">
        <v>6488</v>
      </c>
      <c r="D1538">
        <v>22</v>
      </c>
      <c r="E1538" t="s">
        <v>1856</v>
      </c>
      <c r="F1538" s="3" t="s">
        <v>6489</v>
      </c>
      <c r="G1538" t="s">
        <v>6490</v>
      </c>
      <c r="H1538">
        <v>500</v>
      </c>
      <c r="I1538" t="s">
        <v>210</v>
      </c>
      <c r="J1538" t="s">
        <v>616</v>
      </c>
      <c r="K1538">
        <v>45</v>
      </c>
      <c r="L1538" t="s">
        <v>685</v>
      </c>
      <c r="M1538" s="3" t="s">
        <v>6372</v>
      </c>
      <c r="N1538" t="s">
        <v>6491</v>
      </c>
      <c r="O1538" t="s">
        <v>6492</v>
      </c>
      <c r="P1538">
        <v>80</v>
      </c>
      <c r="Q1538">
        <v>0</v>
      </c>
      <c r="R1538">
        <v>0</v>
      </c>
      <c r="S1538">
        <v>0</v>
      </c>
      <c r="T1538">
        <v>0</v>
      </c>
      <c r="U1538">
        <v>0</v>
      </c>
      <c r="V1538">
        <v>0</v>
      </c>
      <c r="W1538">
        <v>0</v>
      </c>
      <c r="X1538">
        <v>0</v>
      </c>
    </row>
    <row r="1539" spans="2:24" x14ac:dyDescent="0.3">
      <c r="B1539" s="3" t="s">
        <v>6493</v>
      </c>
      <c r="C1539" t="s">
        <v>6494</v>
      </c>
      <c r="D1539">
        <v>61</v>
      </c>
      <c r="E1539" t="s">
        <v>688</v>
      </c>
      <c r="F1539" s="3" t="s">
        <v>6495</v>
      </c>
      <c r="G1539" t="s">
        <v>6496</v>
      </c>
      <c r="H1539">
        <v>202</v>
      </c>
      <c r="I1539" t="s">
        <v>650</v>
      </c>
      <c r="J1539" t="s">
        <v>616</v>
      </c>
      <c r="K1539">
        <v>52</v>
      </c>
      <c r="L1539" t="s">
        <v>2686</v>
      </c>
      <c r="M1539" s="3" t="s">
        <v>6372</v>
      </c>
      <c r="N1539" t="s">
        <v>6497</v>
      </c>
      <c r="O1539" t="s">
        <v>6498</v>
      </c>
      <c r="P1539">
        <v>0</v>
      </c>
      <c r="Q1539">
        <v>0</v>
      </c>
      <c r="R1539">
        <v>0</v>
      </c>
      <c r="S1539">
        <v>0</v>
      </c>
      <c r="T1539">
        <v>0</v>
      </c>
      <c r="U1539">
        <v>0</v>
      </c>
      <c r="V1539">
        <v>0</v>
      </c>
      <c r="W1539">
        <v>0</v>
      </c>
      <c r="X1539">
        <v>0</v>
      </c>
    </row>
    <row r="1540" spans="2:24" x14ac:dyDescent="0.3">
      <c r="B1540" s="3" t="s">
        <v>6425</v>
      </c>
      <c r="C1540" t="s">
        <v>6426</v>
      </c>
      <c r="D1540">
        <v>47</v>
      </c>
      <c r="E1540" t="s">
        <v>678</v>
      </c>
      <c r="F1540" s="3" t="s">
        <v>6499</v>
      </c>
      <c r="G1540" t="s">
        <v>6500</v>
      </c>
      <c r="H1540">
        <v>354</v>
      </c>
      <c r="I1540" t="s">
        <v>615</v>
      </c>
      <c r="J1540" t="s">
        <v>616</v>
      </c>
      <c r="K1540">
        <v>54</v>
      </c>
      <c r="L1540" t="s">
        <v>617</v>
      </c>
      <c r="M1540" s="3" t="s">
        <v>6372</v>
      </c>
      <c r="N1540" t="s">
        <v>6497</v>
      </c>
      <c r="O1540" t="s">
        <v>6498</v>
      </c>
      <c r="P1540">
        <v>0</v>
      </c>
      <c r="Q1540">
        <v>0</v>
      </c>
      <c r="R1540">
        <v>0</v>
      </c>
      <c r="S1540">
        <v>0</v>
      </c>
      <c r="T1540">
        <v>0</v>
      </c>
      <c r="U1540">
        <v>0</v>
      </c>
      <c r="V1540">
        <v>32</v>
      </c>
      <c r="W1540">
        <v>0</v>
      </c>
      <c r="X1540">
        <v>0</v>
      </c>
    </row>
    <row r="1541" spans="2:24" x14ac:dyDescent="0.3">
      <c r="B1541" s="3" t="s">
        <v>6501</v>
      </c>
      <c r="C1541" t="s">
        <v>6502</v>
      </c>
      <c r="D1541">
        <v>95</v>
      </c>
      <c r="E1541" t="s">
        <v>626</v>
      </c>
      <c r="F1541" s="3" t="s">
        <v>6503</v>
      </c>
      <c r="G1541" t="s">
        <v>6504</v>
      </c>
      <c r="H1541">
        <v>500</v>
      </c>
      <c r="I1541" t="s">
        <v>210</v>
      </c>
      <c r="J1541" t="s">
        <v>616</v>
      </c>
      <c r="K1541">
        <v>41</v>
      </c>
      <c r="L1541" t="s">
        <v>660</v>
      </c>
      <c r="M1541" s="3" t="s">
        <v>6372</v>
      </c>
      <c r="N1541" t="s">
        <v>6505</v>
      </c>
      <c r="O1541" t="s">
        <v>6506</v>
      </c>
      <c r="P1541">
        <v>84</v>
      </c>
      <c r="Q1541">
        <v>0</v>
      </c>
      <c r="R1541">
        <v>0</v>
      </c>
      <c r="S1541">
        <v>0</v>
      </c>
      <c r="T1541">
        <v>0</v>
      </c>
      <c r="U1541">
        <v>0</v>
      </c>
      <c r="V1541">
        <v>0</v>
      </c>
      <c r="W1541">
        <v>0</v>
      </c>
      <c r="X1541">
        <v>0</v>
      </c>
    </row>
    <row r="1542" spans="2:24" x14ac:dyDescent="0.3">
      <c r="B1542" s="3" t="s">
        <v>6507</v>
      </c>
      <c r="C1542" t="s">
        <v>6508</v>
      </c>
      <c r="D1542">
        <v>17</v>
      </c>
      <c r="E1542" t="s">
        <v>712</v>
      </c>
      <c r="F1542" s="3" t="s">
        <v>6509</v>
      </c>
      <c r="G1542" t="s">
        <v>6510</v>
      </c>
      <c r="H1542">
        <v>202</v>
      </c>
      <c r="I1542" t="s">
        <v>650</v>
      </c>
      <c r="J1542" t="s">
        <v>616</v>
      </c>
      <c r="K1542">
        <v>52</v>
      </c>
      <c r="L1542" t="s">
        <v>2686</v>
      </c>
      <c r="M1542" s="3" t="s">
        <v>6372</v>
      </c>
      <c r="N1542" t="s">
        <v>6505</v>
      </c>
      <c r="O1542" t="s">
        <v>6506</v>
      </c>
      <c r="P1542">
        <v>0</v>
      </c>
      <c r="Q1542">
        <v>0</v>
      </c>
      <c r="R1542">
        <v>0</v>
      </c>
      <c r="S1542">
        <v>0</v>
      </c>
      <c r="T1542">
        <v>0</v>
      </c>
      <c r="U1542">
        <v>0</v>
      </c>
      <c r="V1542">
        <v>0</v>
      </c>
      <c r="W1542">
        <v>0</v>
      </c>
      <c r="X1542">
        <v>0</v>
      </c>
    </row>
    <row r="1543" spans="2:24" x14ac:dyDescent="0.3">
      <c r="B1543" s="3" t="s">
        <v>292</v>
      </c>
      <c r="C1543" t="s">
        <v>293</v>
      </c>
      <c r="D1543">
        <v>14</v>
      </c>
      <c r="E1543" t="s">
        <v>967</v>
      </c>
      <c r="F1543" s="3" t="s">
        <v>6511</v>
      </c>
      <c r="G1543" t="s">
        <v>6512</v>
      </c>
      <c r="H1543">
        <v>500</v>
      </c>
      <c r="I1543" t="s">
        <v>210</v>
      </c>
      <c r="J1543" t="s">
        <v>629</v>
      </c>
      <c r="K1543">
        <v>40</v>
      </c>
      <c r="L1543" t="s">
        <v>623</v>
      </c>
      <c r="M1543" s="3" t="s">
        <v>6372</v>
      </c>
      <c r="N1543" t="s">
        <v>6505</v>
      </c>
      <c r="O1543" t="s">
        <v>6506</v>
      </c>
      <c r="P1543">
        <v>120</v>
      </c>
      <c r="Q1543">
        <v>0</v>
      </c>
      <c r="R1543">
        <v>0</v>
      </c>
      <c r="S1543">
        <v>0</v>
      </c>
      <c r="T1543">
        <v>0</v>
      </c>
      <c r="U1543">
        <v>0</v>
      </c>
      <c r="V1543">
        <v>0</v>
      </c>
      <c r="W1543">
        <v>0</v>
      </c>
      <c r="X1543">
        <v>0</v>
      </c>
    </row>
    <row r="1544" spans="2:24" x14ac:dyDescent="0.3">
      <c r="B1544" s="3" t="s">
        <v>6472</v>
      </c>
      <c r="C1544" t="s">
        <v>6473</v>
      </c>
      <c r="D1544">
        <v>22</v>
      </c>
      <c r="E1544" t="s">
        <v>1856</v>
      </c>
      <c r="F1544" s="3" t="s">
        <v>6513</v>
      </c>
      <c r="G1544" t="s">
        <v>6514</v>
      </c>
      <c r="H1544">
        <v>500</v>
      </c>
      <c r="I1544" t="s">
        <v>210</v>
      </c>
      <c r="J1544" t="s">
        <v>616</v>
      </c>
      <c r="K1544">
        <v>41</v>
      </c>
      <c r="L1544" t="s">
        <v>660</v>
      </c>
      <c r="M1544" s="3" t="s">
        <v>6372</v>
      </c>
      <c r="N1544" t="s">
        <v>6515</v>
      </c>
      <c r="O1544" t="s">
        <v>6516</v>
      </c>
      <c r="P1544">
        <v>70</v>
      </c>
      <c r="Q1544">
        <v>0</v>
      </c>
      <c r="R1544">
        <v>0</v>
      </c>
      <c r="S1544">
        <v>0</v>
      </c>
      <c r="T1544">
        <v>0</v>
      </c>
      <c r="U1544">
        <v>0</v>
      </c>
      <c r="V1544">
        <v>0</v>
      </c>
      <c r="W1544">
        <v>0</v>
      </c>
      <c r="X1544">
        <v>0</v>
      </c>
    </row>
    <row r="1545" spans="2:24" x14ac:dyDescent="0.3">
      <c r="B1545" s="3" t="s">
        <v>6368</v>
      </c>
      <c r="C1545" t="s">
        <v>6369</v>
      </c>
      <c r="D1545">
        <v>61</v>
      </c>
      <c r="E1545" t="s">
        <v>688</v>
      </c>
      <c r="F1545" s="3" t="s">
        <v>6517</v>
      </c>
      <c r="G1545" t="s">
        <v>6518</v>
      </c>
      <c r="H1545">
        <v>354</v>
      </c>
      <c r="I1545" t="s">
        <v>615</v>
      </c>
      <c r="J1545" t="s">
        <v>616</v>
      </c>
      <c r="K1545">
        <v>54</v>
      </c>
      <c r="L1545" t="s">
        <v>617</v>
      </c>
      <c r="M1545" s="3" t="s">
        <v>6372</v>
      </c>
      <c r="N1545" t="s">
        <v>6515</v>
      </c>
      <c r="O1545" t="s">
        <v>6516</v>
      </c>
      <c r="P1545">
        <v>0</v>
      </c>
      <c r="Q1545">
        <v>0</v>
      </c>
      <c r="R1545">
        <v>0</v>
      </c>
      <c r="S1545">
        <v>0</v>
      </c>
      <c r="T1545">
        <v>0</v>
      </c>
      <c r="U1545">
        <v>0</v>
      </c>
      <c r="V1545">
        <v>47</v>
      </c>
      <c r="W1545">
        <v>0</v>
      </c>
      <c r="X1545">
        <v>0</v>
      </c>
    </row>
    <row r="1546" spans="2:24" x14ac:dyDescent="0.3">
      <c r="B1546" s="3" t="s">
        <v>6519</v>
      </c>
      <c r="C1546" t="s">
        <v>6520</v>
      </c>
      <c r="D1546">
        <v>8</v>
      </c>
      <c r="E1546" t="s">
        <v>1549</v>
      </c>
      <c r="F1546" s="3" t="s">
        <v>6521</v>
      </c>
      <c r="G1546" t="s">
        <v>6522</v>
      </c>
      <c r="H1546">
        <v>500</v>
      </c>
      <c r="I1546" t="s">
        <v>210</v>
      </c>
      <c r="J1546" t="s">
        <v>616</v>
      </c>
      <c r="K1546">
        <v>45</v>
      </c>
      <c r="L1546" t="s">
        <v>685</v>
      </c>
      <c r="M1546" s="3" t="s">
        <v>6372</v>
      </c>
      <c r="N1546" t="s">
        <v>6523</v>
      </c>
      <c r="O1546" t="s">
        <v>6524</v>
      </c>
      <c r="P1546">
        <v>80</v>
      </c>
      <c r="Q1546">
        <v>0</v>
      </c>
      <c r="R1546">
        <v>0</v>
      </c>
      <c r="S1546">
        <v>2</v>
      </c>
      <c r="T1546">
        <v>0</v>
      </c>
      <c r="U1546">
        <v>0</v>
      </c>
      <c r="V1546">
        <v>0</v>
      </c>
      <c r="W1546">
        <v>0</v>
      </c>
      <c r="X1546">
        <v>0</v>
      </c>
    </row>
    <row r="1547" spans="2:24" x14ac:dyDescent="0.3">
      <c r="B1547" s="3" t="s">
        <v>6525</v>
      </c>
      <c r="C1547" t="s">
        <v>6526</v>
      </c>
      <c r="D1547">
        <v>8</v>
      </c>
      <c r="E1547" t="s">
        <v>1549</v>
      </c>
      <c r="F1547" s="3" t="s">
        <v>6527</v>
      </c>
      <c r="G1547" t="s">
        <v>6528</v>
      </c>
      <c r="H1547">
        <v>500</v>
      </c>
      <c r="I1547" t="s">
        <v>210</v>
      </c>
      <c r="J1547" t="s">
        <v>629</v>
      </c>
      <c r="K1547">
        <v>45</v>
      </c>
      <c r="L1547" t="s">
        <v>685</v>
      </c>
      <c r="M1547" s="3" t="s">
        <v>6372</v>
      </c>
      <c r="N1547" t="s">
        <v>6529</v>
      </c>
      <c r="O1547" t="s">
        <v>6530</v>
      </c>
      <c r="P1547">
        <v>80</v>
      </c>
      <c r="Q1547">
        <v>12</v>
      </c>
      <c r="R1547">
        <v>0</v>
      </c>
      <c r="S1547">
        <v>1</v>
      </c>
      <c r="T1547">
        <v>0</v>
      </c>
      <c r="U1547">
        <v>0</v>
      </c>
      <c r="V1547">
        <v>0</v>
      </c>
      <c r="W1547">
        <v>0</v>
      </c>
      <c r="X1547">
        <v>0</v>
      </c>
    </row>
    <row r="1548" spans="2:24" x14ac:dyDescent="0.3">
      <c r="B1548" s="3" t="s">
        <v>6487</v>
      </c>
      <c r="C1548" t="s">
        <v>6488</v>
      </c>
      <c r="D1548">
        <v>22</v>
      </c>
      <c r="E1548" t="s">
        <v>1856</v>
      </c>
      <c r="F1548" s="3" t="s">
        <v>6531</v>
      </c>
      <c r="G1548" t="s">
        <v>6532</v>
      </c>
      <c r="H1548">
        <v>500</v>
      </c>
      <c r="I1548" t="s">
        <v>210</v>
      </c>
      <c r="J1548" t="s">
        <v>616</v>
      </c>
      <c r="K1548">
        <v>45</v>
      </c>
      <c r="L1548" t="s">
        <v>685</v>
      </c>
      <c r="M1548" s="3" t="s">
        <v>6372</v>
      </c>
      <c r="N1548" t="s">
        <v>6533</v>
      </c>
      <c r="O1548" t="s">
        <v>6534</v>
      </c>
      <c r="P1548">
        <v>40</v>
      </c>
      <c r="Q1548">
        <v>0</v>
      </c>
      <c r="R1548">
        <v>0</v>
      </c>
      <c r="S1548">
        <v>0</v>
      </c>
      <c r="T1548">
        <v>0</v>
      </c>
      <c r="U1548">
        <v>0</v>
      </c>
      <c r="V1548">
        <v>0</v>
      </c>
      <c r="W1548">
        <v>0</v>
      </c>
      <c r="X1548">
        <v>0</v>
      </c>
    </row>
    <row r="1549" spans="2:24" x14ac:dyDescent="0.3">
      <c r="B1549" s="3" t="s">
        <v>6535</v>
      </c>
      <c r="C1549" t="s">
        <v>6536</v>
      </c>
      <c r="D1549">
        <v>17</v>
      </c>
      <c r="E1549" t="s">
        <v>712</v>
      </c>
      <c r="F1549" s="3" t="s">
        <v>6537</v>
      </c>
      <c r="G1549" t="s">
        <v>6538</v>
      </c>
      <c r="H1549">
        <v>500</v>
      </c>
      <c r="I1549" t="s">
        <v>210</v>
      </c>
      <c r="J1549" t="s">
        <v>616</v>
      </c>
      <c r="K1549">
        <v>45</v>
      </c>
      <c r="L1549" t="s">
        <v>685</v>
      </c>
      <c r="M1549" s="3" t="s">
        <v>6372</v>
      </c>
      <c r="N1549" t="s">
        <v>6539</v>
      </c>
      <c r="O1549" t="s">
        <v>6540</v>
      </c>
      <c r="P1549">
        <v>60</v>
      </c>
      <c r="Q1549">
        <v>0</v>
      </c>
      <c r="R1549">
        <v>6</v>
      </c>
      <c r="S1549">
        <v>4</v>
      </c>
      <c r="T1549">
        <v>0</v>
      </c>
      <c r="U1549">
        <v>0</v>
      </c>
      <c r="V1549">
        <v>0</v>
      </c>
      <c r="W1549">
        <v>0</v>
      </c>
      <c r="X1549">
        <v>0</v>
      </c>
    </row>
    <row r="1550" spans="2:24" x14ac:dyDescent="0.3">
      <c r="B1550" s="3" t="s">
        <v>6541</v>
      </c>
      <c r="C1550" t="s">
        <v>6542</v>
      </c>
      <c r="D1550">
        <v>60</v>
      </c>
      <c r="E1550" t="s">
        <v>641</v>
      </c>
      <c r="F1550" s="3" t="s">
        <v>6543</v>
      </c>
      <c r="G1550" t="s">
        <v>6544</v>
      </c>
      <c r="H1550">
        <v>202</v>
      </c>
      <c r="I1550" t="s">
        <v>650</v>
      </c>
      <c r="J1550" t="s">
        <v>616</v>
      </c>
      <c r="K1550">
        <v>8</v>
      </c>
      <c r="L1550" t="s">
        <v>786</v>
      </c>
      <c r="M1550" s="3" t="s">
        <v>6372</v>
      </c>
      <c r="N1550" t="s">
        <v>6545</v>
      </c>
      <c r="O1550" t="s">
        <v>6546</v>
      </c>
      <c r="P1550">
        <v>0</v>
      </c>
      <c r="Q1550">
        <v>0</v>
      </c>
      <c r="R1550">
        <v>0</v>
      </c>
      <c r="S1550">
        <v>0</v>
      </c>
      <c r="T1550">
        <v>0</v>
      </c>
      <c r="U1550">
        <v>0</v>
      </c>
      <c r="V1550">
        <v>0</v>
      </c>
      <c r="W1550">
        <v>0</v>
      </c>
      <c r="X1550">
        <v>0</v>
      </c>
    </row>
    <row r="1551" spans="2:24" x14ac:dyDescent="0.3">
      <c r="B1551" s="3" t="s">
        <v>6456</v>
      </c>
      <c r="C1551" t="s">
        <v>6457</v>
      </c>
      <c r="D1551">
        <v>60</v>
      </c>
      <c r="E1551" t="s">
        <v>641</v>
      </c>
      <c r="F1551" s="3" t="s">
        <v>6547</v>
      </c>
      <c r="G1551" t="s">
        <v>6548</v>
      </c>
      <c r="H1551">
        <v>202</v>
      </c>
      <c r="I1551" t="s">
        <v>650</v>
      </c>
      <c r="J1551" t="s">
        <v>616</v>
      </c>
      <c r="K1551">
        <v>8</v>
      </c>
      <c r="L1551" t="s">
        <v>786</v>
      </c>
      <c r="M1551" s="3" t="s">
        <v>6372</v>
      </c>
      <c r="N1551" t="s">
        <v>6549</v>
      </c>
      <c r="O1551" t="s">
        <v>6550</v>
      </c>
      <c r="P1551">
        <v>0</v>
      </c>
      <c r="Q1551">
        <v>0</v>
      </c>
      <c r="R1551">
        <v>0</v>
      </c>
      <c r="S1551">
        <v>0</v>
      </c>
      <c r="T1551">
        <v>0</v>
      </c>
      <c r="U1551">
        <v>0</v>
      </c>
      <c r="V1551">
        <v>0</v>
      </c>
      <c r="W1551">
        <v>0</v>
      </c>
      <c r="X1551">
        <v>0</v>
      </c>
    </row>
    <row r="1552" spans="2:24" x14ac:dyDescent="0.3">
      <c r="B1552" s="3" t="s">
        <v>6167</v>
      </c>
      <c r="C1552" t="s">
        <v>6168</v>
      </c>
      <c r="D1552">
        <v>63</v>
      </c>
      <c r="E1552" t="s">
        <v>1305</v>
      </c>
      <c r="F1552" s="3" t="s">
        <v>6551</v>
      </c>
      <c r="G1552" t="s">
        <v>6552</v>
      </c>
      <c r="H1552">
        <v>500</v>
      </c>
      <c r="I1552" t="s">
        <v>210</v>
      </c>
      <c r="J1552" t="s">
        <v>616</v>
      </c>
      <c r="K1552">
        <v>45</v>
      </c>
      <c r="L1552" t="s">
        <v>685</v>
      </c>
      <c r="M1552" s="3" t="s">
        <v>6372</v>
      </c>
      <c r="N1552" t="s">
        <v>6553</v>
      </c>
      <c r="O1552" t="s">
        <v>6554</v>
      </c>
      <c r="P1552">
        <v>63</v>
      </c>
      <c r="Q1552">
        <v>0</v>
      </c>
      <c r="R1552">
        <v>0</v>
      </c>
      <c r="S1552">
        <v>3</v>
      </c>
      <c r="T1552">
        <v>0</v>
      </c>
      <c r="U1552">
        <v>0</v>
      </c>
      <c r="V1552">
        <v>0</v>
      </c>
      <c r="W1552">
        <v>0</v>
      </c>
      <c r="X1552">
        <v>0</v>
      </c>
    </row>
    <row r="1553" spans="2:24" x14ac:dyDescent="0.3">
      <c r="B1553" s="3" t="s">
        <v>6555</v>
      </c>
      <c r="C1553" t="s">
        <v>6556</v>
      </c>
      <c r="D1553">
        <v>75</v>
      </c>
      <c r="E1553" t="s">
        <v>2587</v>
      </c>
      <c r="F1553" s="3" t="s">
        <v>6557</v>
      </c>
      <c r="G1553" t="s">
        <v>6558</v>
      </c>
      <c r="H1553">
        <v>500</v>
      </c>
      <c r="I1553" t="s">
        <v>210</v>
      </c>
      <c r="J1553" t="s">
        <v>616</v>
      </c>
      <c r="K1553">
        <v>45</v>
      </c>
      <c r="L1553" t="s">
        <v>685</v>
      </c>
      <c r="M1553" s="3" t="s">
        <v>6372</v>
      </c>
      <c r="N1553" t="s">
        <v>6559</v>
      </c>
      <c r="O1553" t="s">
        <v>6560</v>
      </c>
      <c r="P1553">
        <v>80</v>
      </c>
      <c r="Q1553">
        <v>0</v>
      </c>
      <c r="R1553">
        <v>0</v>
      </c>
      <c r="S1553">
        <v>0</v>
      </c>
      <c r="T1553">
        <v>0</v>
      </c>
      <c r="U1553">
        <v>0</v>
      </c>
      <c r="V1553">
        <v>0</v>
      </c>
      <c r="W1553">
        <v>0</v>
      </c>
      <c r="X1553">
        <v>0</v>
      </c>
    </row>
    <row r="1554" spans="2:24" x14ac:dyDescent="0.3">
      <c r="B1554" s="3" t="s">
        <v>288</v>
      </c>
      <c r="C1554" t="s">
        <v>289</v>
      </c>
      <c r="D1554">
        <v>13</v>
      </c>
      <c r="E1554" t="s">
        <v>699</v>
      </c>
      <c r="F1554" s="3" t="s">
        <v>6561</v>
      </c>
      <c r="G1554" t="s">
        <v>6562</v>
      </c>
      <c r="H1554">
        <v>500</v>
      </c>
      <c r="I1554" t="s">
        <v>210</v>
      </c>
      <c r="J1554" t="s">
        <v>629</v>
      </c>
      <c r="K1554">
        <v>40</v>
      </c>
      <c r="L1554" t="s">
        <v>623</v>
      </c>
      <c r="M1554" s="3" t="s">
        <v>6372</v>
      </c>
      <c r="N1554" t="s">
        <v>6563</v>
      </c>
      <c r="O1554" t="s">
        <v>6564</v>
      </c>
      <c r="P1554">
        <v>80</v>
      </c>
      <c r="Q1554">
        <v>0</v>
      </c>
      <c r="R1554">
        <v>0</v>
      </c>
      <c r="S1554">
        <v>0</v>
      </c>
      <c r="T1554">
        <v>0</v>
      </c>
      <c r="U1554">
        <v>0</v>
      </c>
      <c r="V1554">
        <v>0</v>
      </c>
      <c r="W1554">
        <v>0</v>
      </c>
      <c r="X1554">
        <v>0</v>
      </c>
    </row>
    <row r="1555" spans="2:24" x14ac:dyDescent="0.3">
      <c r="B1555" s="3" t="s">
        <v>6565</v>
      </c>
      <c r="C1555" t="s">
        <v>6566</v>
      </c>
      <c r="D1555">
        <v>21</v>
      </c>
      <c r="E1555" t="s">
        <v>612</v>
      </c>
      <c r="F1555" s="3" t="s">
        <v>6567</v>
      </c>
      <c r="G1555" t="s">
        <v>6568</v>
      </c>
      <c r="H1555">
        <v>500</v>
      </c>
      <c r="I1555" t="s">
        <v>210</v>
      </c>
      <c r="J1555" t="s">
        <v>616</v>
      </c>
      <c r="K1555">
        <v>45</v>
      </c>
      <c r="L1555" t="s">
        <v>685</v>
      </c>
      <c r="M1555" s="3" t="s">
        <v>6372</v>
      </c>
      <c r="N1555" t="s">
        <v>6569</v>
      </c>
      <c r="O1555" t="s">
        <v>6570</v>
      </c>
      <c r="P1555">
        <v>67</v>
      </c>
      <c r="Q1555">
        <v>0</v>
      </c>
      <c r="R1555">
        <v>2</v>
      </c>
      <c r="S1555">
        <v>5</v>
      </c>
      <c r="T1555">
        <v>0</v>
      </c>
      <c r="U1555">
        <v>0</v>
      </c>
      <c r="V1555">
        <v>0</v>
      </c>
      <c r="W1555">
        <v>0</v>
      </c>
      <c r="X1555">
        <v>0</v>
      </c>
    </row>
    <row r="1556" spans="2:24" x14ac:dyDescent="0.3">
      <c r="B1556" s="3" t="s">
        <v>6571</v>
      </c>
      <c r="C1556" t="s">
        <v>6572</v>
      </c>
      <c r="D1556">
        <v>17</v>
      </c>
      <c r="E1556" t="s">
        <v>712</v>
      </c>
      <c r="F1556" s="3" t="s">
        <v>6573</v>
      </c>
      <c r="G1556" t="s">
        <v>6574</v>
      </c>
      <c r="H1556">
        <v>202</v>
      </c>
      <c r="I1556" t="s">
        <v>650</v>
      </c>
      <c r="J1556" t="s">
        <v>616</v>
      </c>
      <c r="K1556">
        <v>52</v>
      </c>
      <c r="L1556" t="s">
        <v>2686</v>
      </c>
      <c r="M1556" s="3" t="s">
        <v>6372</v>
      </c>
      <c r="N1556" t="s">
        <v>6575</v>
      </c>
      <c r="O1556" t="s">
        <v>6576</v>
      </c>
      <c r="P1556">
        <v>0</v>
      </c>
      <c r="Q1556">
        <v>0</v>
      </c>
      <c r="R1556">
        <v>0</v>
      </c>
      <c r="S1556">
        <v>2</v>
      </c>
      <c r="T1556">
        <v>0</v>
      </c>
      <c r="U1556">
        <v>0</v>
      </c>
      <c r="V1556">
        <v>0</v>
      </c>
      <c r="W1556">
        <v>0</v>
      </c>
      <c r="X1556">
        <v>0</v>
      </c>
    </row>
    <row r="1557" spans="2:24" x14ac:dyDescent="0.3">
      <c r="B1557" s="3" t="s">
        <v>6577</v>
      </c>
      <c r="C1557" t="s">
        <v>6578</v>
      </c>
      <c r="D1557">
        <v>73</v>
      </c>
      <c r="E1557" t="s">
        <v>1099</v>
      </c>
      <c r="F1557" s="3" t="s">
        <v>6579</v>
      </c>
      <c r="G1557" t="s">
        <v>6580</v>
      </c>
      <c r="H1557">
        <v>500</v>
      </c>
      <c r="I1557" t="s">
        <v>210</v>
      </c>
      <c r="J1557" t="s">
        <v>616</v>
      </c>
      <c r="K1557">
        <v>45</v>
      </c>
      <c r="L1557" t="s">
        <v>685</v>
      </c>
      <c r="M1557" s="3" t="s">
        <v>6372</v>
      </c>
      <c r="N1557" t="s">
        <v>6575</v>
      </c>
      <c r="O1557" t="s">
        <v>6576</v>
      </c>
      <c r="P1557">
        <v>103</v>
      </c>
      <c r="Q1557">
        <v>0</v>
      </c>
      <c r="R1557">
        <v>0</v>
      </c>
      <c r="S1557">
        <v>0</v>
      </c>
      <c r="T1557">
        <v>0</v>
      </c>
      <c r="U1557">
        <v>0</v>
      </c>
      <c r="V1557">
        <v>0</v>
      </c>
      <c r="W1557">
        <v>0</v>
      </c>
      <c r="X1557">
        <v>0</v>
      </c>
    </row>
    <row r="1558" spans="2:24" x14ac:dyDescent="0.3">
      <c r="B1558" s="3" t="s">
        <v>284</v>
      </c>
      <c r="C1558" t="s">
        <v>285</v>
      </c>
      <c r="D1558">
        <v>8</v>
      </c>
      <c r="E1558" t="s">
        <v>1549</v>
      </c>
      <c r="F1558" s="3" t="s">
        <v>6581</v>
      </c>
      <c r="G1558" t="s">
        <v>6582</v>
      </c>
      <c r="H1558">
        <v>500</v>
      </c>
      <c r="I1558" t="s">
        <v>210</v>
      </c>
      <c r="J1558" t="s">
        <v>616</v>
      </c>
      <c r="K1558">
        <v>45</v>
      </c>
      <c r="L1558" t="s">
        <v>685</v>
      </c>
      <c r="M1558" s="3" t="s">
        <v>6372</v>
      </c>
      <c r="N1558" t="s">
        <v>6583</v>
      </c>
      <c r="O1558" t="s">
        <v>6584</v>
      </c>
      <c r="P1558">
        <v>70</v>
      </c>
      <c r="Q1558">
        <v>0</v>
      </c>
      <c r="R1558">
        <v>0</v>
      </c>
      <c r="S1558">
        <v>0</v>
      </c>
      <c r="T1558">
        <v>0</v>
      </c>
      <c r="U1558">
        <v>0</v>
      </c>
      <c r="V1558">
        <v>0</v>
      </c>
      <c r="W1558">
        <v>0</v>
      </c>
      <c r="X1558">
        <v>0</v>
      </c>
    </row>
    <row r="1559" spans="2:24" x14ac:dyDescent="0.3">
      <c r="B1559" s="3" t="s">
        <v>6585</v>
      </c>
      <c r="C1559" t="s">
        <v>6586</v>
      </c>
      <c r="D1559">
        <v>95</v>
      </c>
      <c r="E1559" t="s">
        <v>626</v>
      </c>
      <c r="F1559" s="3" t="s">
        <v>6587</v>
      </c>
      <c r="G1559" t="s">
        <v>6588</v>
      </c>
      <c r="H1559">
        <v>500</v>
      </c>
      <c r="I1559" t="s">
        <v>210</v>
      </c>
      <c r="J1559" t="s">
        <v>616</v>
      </c>
      <c r="K1559">
        <v>41</v>
      </c>
      <c r="L1559" t="s">
        <v>660</v>
      </c>
      <c r="M1559" s="3" t="s">
        <v>6372</v>
      </c>
      <c r="N1559" t="s">
        <v>6589</v>
      </c>
      <c r="O1559" t="s">
        <v>6586</v>
      </c>
      <c r="P1559">
        <v>85</v>
      </c>
      <c r="Q1559">
        <v>0</v>
      </c>
      <c r="R1559">
        <v>0</v>
      </c>
      <c r="S1559">
        <v>0</v>
      </c>
      <c r="T1559">
        <v>0</v>
      </c>
      <c r="U1559">
        <v>0</v>
      </c>
      <c r="V1559">
        <v>0</v>
      </c>
      <c r="W1559">
        <v>0</v>
      </c>
      <c r="X1559">
        <v>0</v>
      </c>
    </row>
    <row r="1560" spans="2:24" x14ac:dyDescent="0.3">
      <c r="B1560" s="3" t="s">
        <v>6590</v>
      </c>
      <c r="C1560" t="s">
        <v>6591</v>
      </c>
      <c r="D1560">
        <v>13</v>
      </c>
      <c r="E1560" t="s">
        <v>699</v>
      </c>
      <c r="F1560" s="3" t="s">
        <v>6592</v>
      </c>
      <c r="G1560" t="s">
        <v>6593</v>
      </c>
      <c r="H1560">
        <v>500</v>
      </c>
      <c r="I1560" t="s">
        <v>210</v>
      </c>
      <c r="J1560" t="s">
        <v>629</v>
      </c>
      <c r="K1560">
        <v>40</v>
      </c>
      <c r="L1560" t="s">
        <v>623</v>
      </c>
      <c r="M1560" s="3" t="s">
        <v>6372</v>
      </c>
      <c r="N1560" t="s">
        <v>6594</v>
      </c>
      <c r="O1560" t="s">
        <v>6595</v>
      </c>
      <c r="P1560">
        <v>176</v>
      </c>
      <c r="Q1560">
        <v>0</v>
      </c>
      <c r="R1560">
        <v>0</v>
      </c>
      <c r="S1560">
        <v>0</v>
      </c>
      <c r="T1560">
        <v>0</v>
      </c>
      <c r="U1560">
        <v>0</v>
      </c>
      <c r="V1560">
        <v>0</v>
      </c>
      <c r="W1560">
        <v>0</v>
      </c>
      <c r="X1560">
        <v>0</v>
      </c>
    </row>
    <row r="1561" spans="2:24" x14ac:dyDescent="0.3">
      <c r="B1561" s="3" t="s">
        <v>6596</v>
      </c>
      <c r="C1561" t="s">
        <v>6597</v>
      </c>
      <c r="D1561">
        <v>13</v>
      </c>
      <c r="E1561" t="s">
        <v>699</v>
      </c>
      <c r="F1561" s="3" t="s">
        <v>6598</v>
      </c>
      <c r="G1561" t="s">
        <v>6599</v>
      </c>
      <c r="H1561">
        <v>354</v>
      </c>
      <c r="I1561" t="s">
        <v>615</v>
      </c>
      <c r="J1561" t="s">
        <v>629</v>
      </c>
      <c r="K1561">
        <v>54</v>
      </c>
      <c r="L1561" t="s">
        <v>617</v>
      </c>
      <c r="M1561" s="3" t="s">
        <v>6372</v>
      </c>
      <c r="N1561" t="s">
        <v>6600</v>
      </c>
      <c r="O1561" t="s">
        <v>6601</v>
      </c>
      <c r="P1561">
        <v>0</v>
      </c>
      <c r="Q1561">
        <v>0</v>
      </c>
      <c r="R1561">
        <v>0</v>
      </c>
      <c r="S1561">
        <v>0</v>
      </c>
      <c r="T1561">
        <v>0</v>
      </c>
      <c r="U1561">
        <v>0</v>
      </c>
      <c r="V1561">
        <v>37</v>
      </c>
      <c r="W1561">
        <v>0</v>
      </c>
      <c r="X1561">
        <v>0</v>
      </c>
    </row>
    <row r="1562" spans="2:24" x14ac:dyDescent="0.3">
      <c r="B1562" s="3" t="s">
        <v>6596</v>
      </c>
      <c r="C1562" t="s">
        <v>6597</v>
      </c>
      <c r="D1562">
        <v>13</v>
      </c>
      <c r="E1562" t="s">
        <v>699</v>
      </c>
      <c r="F1562" s="3" t="s">
        <v>6602</v>
      </c>
      <c r="G1562" t="s">
        <v>6603</v>
      </c>
      <c r="H1562">
        <v>500</v>
      </c>
      <c r="I1562" t="s">
        <v>210</v>
      </c>
      <c r="J1562" t="s">
        <v>629</v>
      </c>
      <c r="K1562">
        <v>40</v>
      </c>
      <c r="L1562" t="s">
        <v>623</v>
      </c>
      <c r="M1562" s="3" t="s">
        <v>6372</v>
      </c>
      <c r="N1562" t="s">
        <v>6600</v>
      </c>
      <c r="O1562" t="s">
        <v>6601</v>
      </c>
      <c r="P1562">
        <v>140</v>
      </c>
      <c r="Q1562">
        <v>0</v>
      </c>
      <c r="R1562">
        <v>6</v>
      </c>
      <c r="S1562">
        <v>4</v>
      </c>
      <c r="T1562">
        <v>0</v>
      </c>
      <c r="U1562">
        <v>0</v>
      </c>
      <c r="V1562">
        <v>0</v>
      </c>
      <c r="W1562">
        <v>0</v>
      </c>
      <c r="X1562">
        <v>0</v>
      </c>
    </row>
    <row r="1563" spans="2:24" x14ac:dyDescent="0.3">
      <c r="B1563" s="3" t="s">
        <v>6604</v>
      </c>
      <c r="C1563" t="s">
        <v>6605</v>
      </c>
      <c r="D1563">
        <v>17</v>
      </c>
      <c r="E1563" t="s">
        <v>712</v>
      </c>
      <c r="F1563" s="3" t="s">
        <v>6606</v>
      </c>
      <c r="G1563" t="s">
        <v>6607</v>
      </c>
      <c r="H1563">
        <v>202</v>
      </c>
      <c r="I1563" t="s">
        <v>650</v>
      </c>
      <c r="J1563" t="s">
        <v>616</v>
      </c>
      <c r="K1563">
        <v>8</v>
      </c>
      <c r="L1563" t="s">
        <v>786</v>
      </c>
      <c r="M1563" s="3" t="s">
        <v>6372</v>
      </c>
      <c r="N1563" t="s">
        <v>6600</v>
      </c>
      <c r="O1563" t="s">
        <v>6601</v>
      </c>
      <c r="P1563">
        <v>0</v>
      </c>
      <c r="Q1563">
        <v>0</v>
      </c>
      <c r="R1563">
        <v>0</v>
      </c>
      <c r="S1563">
        <v>0</v>
      </c>
      <c r="T1563">
        <v>0</v>
      </c>
      <c r="U1563">
        <v>0</v>
      </c>
      <c r="V1563">
        <v>0</v>
      </c>
      <c r="W1563">
        <v>0</v>
      </c>
      <c r="X1563">
        <v>0</v>
      </c>
    </row>
    <row r="1564" spans="2:24" x14ac:dyDescent="0.3">
      <c r="B1564" s="3" t="s">
        <v>6608</v>
      </c>
      <c r="C1564" t="s">
        <v>6609</v>
      </c>
      <c r="D1564">
        <v>13</v>
      </c>
      <c r="E1564" t="s">
        <v>699</v>
      </c>
      <c r="F1564" s="3" t="s">
        <v>6610</v>
      </c>
      <c r="G1564" t="s">
        <v>4149</v>
      </c>
      <c r="H1564">
        <v>500</v>
      </c>
      <c r="I1564" t="s">
        <v>210</v>
      </c>
      <c r="J1564" t="s">
        <v>629</v>
      </c>
      <c r="K1564">
        <v>40</v>
      </c>
      <c r="L1564" t="s">
        <v>623</v>
      </c>
      <c r="M1564" s="3" t="s">
        <v>6372</v>
      </c>
      <c r="N1564" t="s">
        <v>6611</v>
      </c>
      <c r="O1564" t="s">
        <v>6612</v>
      </c>
      <c r="P1564">
        <v>28</v>
      </c>
      <c r="Q1564">
        <v>0</v>
      </c>
      <c r="R1564">
        <v>0</v>
      </c>
      <c r="S1564">
        <v>2</v>
      </c>
      <c r="T1564">
        <v>0</v>
      </c>
      <c r="U1564">
        <v>0</v>
      </c>
      <c r="V1564">
        <v>0</v>
      </c>
      <c r="W1564">
        <v>0</v>
      </c>
      <c r="X1564">
        <v>0</v>
      </c>
    </row>
    <row r="1565" spans="2:24" x14ac:dyDescent="0.3">
      <c r="B1565" s="3" t="s">
        <v>6608</v>
      </c>
      <c r="C1565" t="s">
        <v>6609</v>
      </c>
      <c r="D1565">
        <v>13</v>
      </c>
      <c r="E1565" t="s">
        <v>699</v>
      </c>
      <c r="F1565" s="3" t="s">
        <v>6613</v>
      </c>
      <c r="G1565" t="s">
        <v>6614</v>
      </c>
      <c r="H1565">
        <v>500</v>
      </c>
      <c r="I1565" t="s">
        <v>210</v>
      </c>
      <c r="J1565" t="s">
        <v>629</v>
      </c>
      <c r="K1565">
        <v>40</v>
      </c>
      <c r="L1565" t="s">
        <v>623</v>
      </c>
      <c r="M1565" s="3" t="s">
        <v>6372</v>
      </c>
      <c r="N1565" t="s">
        <v>6611</v>
      </c>
      <c r="O1565" t="s">
        <v>6612</v>
      </c>
      <c r="P1565">
        <v>63</v>
      </c>
      <c r="Q1565">
        <v>0</v>
      </c>
      <c r="R1565">
        <v>8</v>
      </c>
      <c r="S1565">
        <v>3</v>
      </c>
      <c r="T1565">
        <v>0</v>
      </c>
      <c r="U1565">
        <v>0</v>
      </c>
      <c r="V1565">
        <v>0</v>
      </c>
      <c r="W1565">
        <v>0</v>
      </c>
      <c r="X1565">
        <v>0</v>
      </c>
    </row>
    <row r="1566" spans="2:24" x14ac:dyDescent="0.3">
      <c r="B1566" s="3" t="s">
        <v>6608</v>
      </c>
      <c r="C1566" t="s">
        <v>6609</v>
      </c>
      <c r="D1566">
        <v>13</v>
      </c>
      <c r="E1566" t="s">
        <v>699</v>
      </c>
      <c r="F1566" s="3" t="s">
        <v>6615</v>
      </c>
      <c r="G1566" t="s">
        <v>6616</v>
      </c>
      <c r="H1566">
        <v>500</v>
      </c>
      <c r="I1566" t="s">
        <v>210</v>
      </c>
      <c r="J1566" t="s">
        <v>629</v>
      </c>
      <c r="K1566">
        <v>40</v>
      </c>
      <c r="L1566" t="s">
        <v>623</v>
      </c>
      <c r="M1566" s="3" t="s">
        <v>6372</v>
      </c>
      <c r="N1566" t="s">
        <v>6611</v>
      </c>
      <c r="O1566" t="s">
        <v>6612</v>
      </c>
      <c r="P1566">
        <v>79</v>
      </c>
      <c r="Q1566">
        <v>0</v>
      </c>
      <c r="R1566">
        <v>0</v>
      </c>
      <c r="S1566">
        <v>1</v>
      </c>
      <c r="T1566">
        <v>0</v>
      </c>
      <c r="U1566">
        <v>0</v>
      </c>
      <c r="V1566">
        <v>0</v>
      </c>
      <c r="W1566">
        <v>0</v>
      </c>
      <c r="X1566">
        <v>0</v>
      </c>
    </row>
    <row r="1567" spans="2:24" x14ac:dyDescent="0.3">
      <c r="B1567" s="3" t="s">
        <v>6617</v>
      </c>
      <c r="C1567" t="s">
        <v>6618</v>
      </c>
      <c r="D1567">
        <v>60</v>
      </c>
      <c r="E1567" t="s">
        <v>641</v>
      </c>
      <c r="F1567" s="3" t="s">
        <v>6619</v>
      </c>
      <c r="G1567" t="s">
        <v>6620</v>
      </c>
      <c r="H1567">
        <v>500</v>
      </c>
      <c r="I1567" t="s">
        <v>210</v>
      </c>
      <c r="J1567" t="s">
        <v>616</v>
      </c>
      <c r="K1567">
        <v>45</v>
      </c>
      <c r="L1567" t="s">
        <v>685</v>
      </c>
      <c r="M1567" s="3" t="s">
        <v>6372</v>
      </c>
      <c r="N1567" t="s">
        <v>6621</v>
      </c>
      <c r="O1567" t="s">
        <v>6622</v>
      </c>
      <c r="P1567">
        <v>82</v>
      </c>
      <c r="Q1567">
        <v>0</v>
      </c>
      <c r="R1567">
        <v>6</v>
      </c>
      <c r="S1567">
        <v>2</v>
      </c>
      <c r="T1567">
        <v>0</v>
      </c>
      <c r="U1567">
        <v>0</v>
      </c>
      <c r="V1567">
        <v>0</v>
      </c>
      <c r="W1567">
        <v>0</v>
      </c>
      <c r="X1567">
        <v>0</v>
      </c>
    </row>
    <row r="1568" spans="2:24" x14ac:dyDescent="0.3">
      <c r="B1568" s="3" t="s">
        <v>6623</v>
      </c>
      <c r="C1568" t="s">
        <v>6618</v>
      </c>
      <c r="D1568">
        <v>60</v>
      </c>
      <c r="E1568" t="s">
        <v>641</v>
      </c>
      <c r="F1568" s="3" t="s">
        <v>6624</v>
      </c>
      <c r="G1568" t="s">
        <v>6625</v>
      </c>
      <c r="H1568">
        <v>202</v>
      </c>
      <c r="I1568" t="s">
        <v>650</v>
      </c>
      <c r="J1568" t="s">
        <v>616</v>
      </c>
      <c r="K1568">
        <v>8</v>
      </c>
      <c r="L1568" t="s">
        <v>786</v>
      </c>
      <c r="M1568" s="3" t="s">
        <v>6372</v>
      </c>
      <c r="N1568" t="s">
        <v>6621</v>
      </c>
      <c r="O1568" t="s">
        <v>6622</v>
      </c>
      <c r="P1568">
        <v>16</v>
      </c>
      <c r="Q1568">
        <v>0</v>
      </c>
      <c r="R1568">
        <v>0</v>
      </c>
      <c r="S1568">
        <v>0</v>
      </c>
      <c r="T1568">
        <v>0</v>
      </c>
      <c r="U1568">
        <v>0</v>
      </c>
      <c r="V1568">
        <v>0</v>
      </c>
      <c r="W1568">
        <v>0</v>
      </c>
      <c r="X1568">
        <v>0</v>
      </c>
    </row>
    <row r="1569" spans="2:24" x14ac:dyDescent="0.3">
      <c r="B1569" s="3" t="s">
        <v>6626</v>
      </c>
      <c r="C1569" t="s">
        <v>6627</v>
      </c>
      <c r="D1569">
        <v>22</v>
      </c>
      <c r="E1569" t="s">
        <v>1856</v>
      </c>
      <c r="F1569" s="3" t="s">
        <v>6628</v>
      </c>
      <c r="G1569" t="s">
        <v>6629</v>
      </c>
      <c r="H1569">
        <v>500</v>
      </c>
      <c r="I1569" t="s">
        <v>210</v>
      </c>
      <c r="J1569" t="s">
        <v>616</v>
      </c>
      <c r="K1569">
        <v>45</v>
      </c>
      <c r="L1569" t="s">
        <v>685</v>
      </c>
      <c r="M1569" s="3" t="s">
        <v>6372</v>
      </c>
      <c r="N1569" t="s">
        <v>6630</v>
      </c>
      <c r="O1569" t="s">
        <v>6631</v>
      </c>
      <c r="P1569">
        <v>40</v>
      </c>
      <c r="Q1569">
        <v>6</v>
      </c>
      <c r="R1569">
        <v>0</v>
      </c>
      <c r="S1569">
        <v>0</v>
      </c>
      <c r="T1569">
        <v>0</v>
      </c>
      <c r="U1569">
        <v>0</v>
      </c>
      <c r="V1569">
        <v>0</v>
      </c>
      <c r="W1569">
        <v>0</v>
      </c>
      <c r="X1569">
        <v>0</v>
      </c>
    </row>
    <row r="1570" spans="2:24" x14ac:dyDescent="0.3">
      <c r="B1570" s="3" t="s">
        <v>6472</v>
      </c>
      <c r="C1570" t="s">
        <v>6473</v>
      </c>
      <c r="D1570">
        <v>22</v>
      </c>
      <c r="E1570" t="s">
        <v>1856</v>
      </c>
      <c r="F1570" s="3" t="s">
        <v>6632</v>
      </c>
      <c r="G1570" t="s">
        <v>6633</v>
      </c>
      <c r="H1570">
        <v>500</v>
      </c>
      <c r="I1570" t="s">
        <v>210</v>
      </c>
      <c r="J1570" t="s">
        <v>616</v>
      </c>
      <c r="K1570">
        <v>41</v>
      </c>
      <c r="L1570" t="s">
        <v>660</v>
      </c>
      <c r="M1570" s="3" t="s">
        <v>6372</v>
      </c>
      <c r="N1570" t="s">
        <v>6634</v>
      </c>
      <c r="O1570" t="s">
        <v>6635</v>
      </c>
      <c r="P1570">
        <v>68</v>
      </c>
      <c r="Q1570">
        <v>0</v>
      </c>
      <c r="R1570">
        <v>0</v>
      </c>
      <c r="S1570">
        <v>0</v>
      </c>
      <c r="T1570">
        <v>0</v>
      </c>
      <c r="U1570">
        <v>0</v>
      </c>
      <c r="V1570">
        <v>0</v>
      </c>
      <c r="W1570">
        <v>0</v>
      </c>
      <c r="X1570">
        <v>0</v>
      </c>
    </row>
    <row r="1571" spans="2:24" x14ac:dyDescent="0.3">
      <c r="B1571" s="3" t="s">
        <v>6636</v>
      </c>
      <c r="C1571" t="s">
        <v>6637</v>
      </c>
      <c r="D1571">
        <v>60</v>
      </c>
      <c r="E1571" t="s">
        <v>641</v>
      </c>
      <c r="F1571" s="3" t="s">
        <v>6638</v>
      </c>
      <c r="G1571" t="s">
        <v>6639</v>
      </c>
      <c r="H1571">
        <v>207</v>
      </c>
      <c r="I1571" t="s">
        <v>706</v>
      </c>
      <c r="J1571" t="s">
        <v>616</v>
      </c>
      <c r="K1571">
        <v>9</v>
      </c>
      <c r="L1571" t="s">
        <v>707</v>
      </c>
      <c r="M1571" s="3" t="s">
        <v>6372</v>
      </c>
      <c r="N1571" t="s">
        <v>6634</v>
      </c>
      <c r="O1571" t="s">
        <v>6635</v>
      </c>
      <c r="P1571">
        <v>0</v>
      </c>
      <c r="Q1571">
        <v>10</v>
      </c>
      <c r="R1571">
        <v>0</v>
      </c>
      <c r="S1571">
        <v>0</v>
      </c>
      <c r="T1571">
        <v>0</v>
      </c>
      <c r="U1571">
        <v>0</v>
      </c>
      <c r="V1571">
        <v>0</v>
      </c>
      <c r="W1571">
        <v>0</v>
      </c>
      <c r="X1571">
        <v>0</v>
      </c>
    </row>
    <row r="1572" spans="2:24" x14ac:dyDescent="0.3">
      <c r="B1572" s="3" t="s">
        <v>6375</v>
      </c>
      <c r="C1572" t="s">
        <v>6376</v>
      </c>
      <c r="D1572">
        <v>66</v>
      </c>
      <c r="E1572" t="s">
        <v>6377</v>
      </c>
      <c r="F1572" s="3" t="s">
        <v>6640</v>
      </c>
      <c r="G1572" t="s">
        <v>6641</v>
      </c>
      <c r="H1572">
        <v>354</v>
      </c>
      <c r="I1572" t="s">
        <v>615</v>
      </c>
      <c r="J1572" t="s">
        <v>616</v>
      </c>
      <c r="K1572">
        <v>54</v>
      </c>
      <c r="L1572" t="s">
        <v>617</v>
      </c>
      <c r="M1572" s="3" t="s">
        <v>6372</v>
      </c>
      <c r="N1572" t="s">
        <v>6642</v>
      </c>
      <c r="O1572" t="s">
        <v>6643</v>
      </c>
      <c r="P1572">
        <v>0</v>
      </c>
      <c r="Q1572">
        <v>0</v>
      </c>
      <c r="R1572">
        <v>0</v>
      </c>
      <c r="S1572">
        <v>0</v>
      </c>
      <c r="T1572">
        <v>0</v>
      </c>
      <c r="U1572">
        <v>0</v>
      </c>
      <c r="V1572">
        <v>53</v>
      </c>
      <c r="W1572">
        <v>0</v>
      </c>
      <c r="X1572">
        <v>0</v>
      </c>
    </row>
    <row r="1573" spans="2:24" x14ac:dyDescent="0.3">
      <c r="B1573" s="3" t="s">
        <v>6421</v>
      </c>
      <c r="C1573" t="s">
        <v>6422</v>
      </c>
      <c r="D1573">
        <v>14</v>
      </c>
      <c r="E1573" t="s">
        <v>967</v>
      </c>
      <c r="F1573" s="3" t="s">
        <v>6644</v>
      </c>
      <c r="G1573" t="s">
        <v>6645</v>
      </c>
      <c r="H1573">
        <v>500</v>
      </c>
      <c r="I1573" t="s">
        <v>210</v>
      </c>
      <c r="J1573" t="s">
        <v>629</v>
      </c>
      <c r="K1573">
        <v>40</v>
      </c>
      <c r="L1573" t="s">
        <v>623</v>
      </c>
      <c r="M1573" s="3" t="s">
        <v>6372</v>
      </c>
      <c r="N1573" t="s">
        <v>6642</v>
      </c>
      <c r="O1573" t="s">
        <v>6643</v>
      </c>
      <c r="P1573">
        <v>100</v>
      </c>
      <c r="Q1573">
        <v>0</v>
      </c>
      <c r="R1573">
        <v>0</v>
      </c>
      <c r="S1573">
        <v>0</v>
      </c>
      <c r="T1573">
        <v>0</v>
      </c>
      <c r="U1573">
        <v>0</v>
      </c>
      <c r="V1573">
        <v>0</v>
      </c>
      <c r="W1573">
        <v>0</v>
      </c>
      <c r="X1573">
        <v>0</v>
      </c>
    </row>
    <row r="1574" spans="2:24" x14ac:dyDescent="0.3">
      <c r="B1574" s="3" t="s">
        <v>6646</v>
      </c>
      <c r="C1574" t="s">
        <v>6647</v>
      </c>
      <c r="D1574">
        <v>21</v>
      </c>
      <c r="E1574" t="s">
        <v>612</v>
      </c>
      <c r="F1574" s="3" t="s">
        <v>6648</v>
      </c>
      <c r="G1574" t="s">
        <v>6649</v>
      </c>
      <c r="H1574">
        <v>500</v>
      </c>
      <c r="I1574" t="s">
        <v>210</v>
      </c>
      <c r="J1574" t="s">
        <v>616</v>
      </c>
      <c r="K1574">
        <v>45</v>
      </c>
      <c r="L1574" t="s">
        <v>685</v>
      </c>
      <c r="M1574" s="3" t="s">
        <v>6372</v>
      </c>
      <c r="N1574" t="s">
        <v>6650</v>
      </c>
      <c r="O1574" t="s">
        <v>6651</v>
      </c>
      <c r="P1574">
        <v>49</v>
      </c>
      <c r="Q1574">
        <v>0</v>
      </c>
      <c r="R1574">
        <v>0</v>
      </c>
      <c r="S1574">
        <v>2</v>
      </c>
      <c r="T1574">
        <v>0</v>
      </c>
      <c r="U1574">
        <v>0</v>
      </c>
      <c r="V1574">
        <v>0</v>
      </c>
      <c r="W1574">
        <v>0</v>
      </c>
      <c r="X1574">
        <v>0</v>
      </c>
    </row>
    <row r="1575" spans="2:24" x14ac:dyDescent="0.3">
      <c r="B1575" s="3" t="s">
        <v>6368</v>
      </c>
      <c r="C1575" t="s">
        <v>6369</v>
      </c>
      <c r="D1575">
        <v>61</v>
      </c>
      <c r="E1575" t="s">
        <v>688</v>
      </c>
      <c r="F1575" s="3" t="s">
        <v>6652</v>
      </c>
      <c r="G1575" t="s">
        <v>6653</v>
      </c>
      <c r="H1575">
        <v>354</v>
      </c>
      <c r="I1575" t="s">
        <v>615</v>
      </c>
      <c r="J1575" t="s">
        <v>616</v>
      </c>
      <c r="K1575">
        <v>54</v>
      </c>
      <c r="L1575" t="s">
        <v>617</v>
      </c>
      <c r="M1575" s="3" t="s">
        <v>6372</v>
      </c>
      <c r="N1575" t="s">
        <v>6654</v>
      </c>
      <c r="O1575" t="s">
        <v>6655</v>
      </c>
      <c r="P1575">
        <v>0</v>
      </c>
      <c r="Q1575">
        <v>0</v>
      </c>
      <c r="R1575">
        <v>0</v>
      </c>
      <c r="S1575">
        <v>0</v>
      </c>
      <c r="T1575">
        <v>0</v>
      </c>
      <c r="U1575">
        <v>0</v>
      </c>
      <c r="V1575">
        <v>50</v>
      </c>
      <c r="W1575">
        <v>0</v>
      </c>
      <c r="X1575">
        <v>0</v>
      </c>
    </row>
    <row r="1576" spans="2:24" x14ac:dyDescent="0.3">
      <c r="B1576" s="3" t="s">
        <v>6462</v>
      </c>
      <c r="C1576" t="s">
        <v>6463</v>
      </c>
      <c r="D1576">
        <v>14</v>
      </c>
      <c r="E1576" t="s">
        <v>967</v>
      </c>
      <c r="F1576" s="3" t="s">
        <v>6656</v>
      </c>
      <c r="G1576" t="s">
        <v>6657</v>
      </c>
      <c r="H1576">
        <v>500</v>
      </c>
      <c r="I1576" t="s">
        <v>210</v>
      </c>
      <c r="J1576" t="s">
        <v>629</v>
      </c>
      <c r="K1576">
        <v>40</v>
      </c>
      <c r="L1576" t="s">
        <v>623</v>
      </c>
      <c r="M1576" s="3" t="s">
        <v>6372</v>
      </c>
      <c r="N1576" t="s">
        <v>6654</v>
      </c>
      <c r="O1576" t="s">
        <v>6655</v>
      </c>
      <c r="P1576">
        <v>80</v>
      </c>
      <c r="Q1576">
        <v>0</v>
      </c>
      <c r="R1576">
        <v>6</v>
      </c>
      <c r="S1576">
        <v>5</v>
      </c>
      <c r="T1576">
        <v>0</v>
      </c>
      <c r="U1576">
        <v>0</v>
      </c>
      <c r="V1576">
        <v>0</v>
      </c>
      <c r="W1576">
        <v>0</v>
      </c>
      <c r="X1576">
        <v>0</v>
      </c>
    </row>
    <row r="1577" spans="2:24" x14ac:dyDescent="0.3">
      <c r="B1577" s="3" t="s">
        <v>6658</v>
      </c>
      <c r="C1577" t="s">
        <v>6659</v>
      </c>
      <c r="D1577">
        <v>60</v>
      </c>
      <c r="E1577" t="s">
        <v>641</v>
      </c>
      <c r="F1577" s="3" t="s">
        <v>6660</v>
      </c>
      <c r="G1577" t="s">
        <v>6661</v>
      </c>
      <c r="H1577">
        <v>202</v>
      </c>
      <c r="I1577" t="s">
        <v>650</v>
      </c>
      <c r="J1577" t="s">
        <v>616</v>
      </c>
      <c r="K1577">
        <v>1</v>
      </c>
      <c r="L1577" t="s">
        <v>651</v>
      </c>
      <c r="M1577" s="3" t="s">
        <v>6372</v>
      </c>
      <c r="N1577" t="s">
        <v>6654</v>
      </c>
      <c r="O1577" t="s">
        <v>6655</v>
      </c>
      <c r="P1577">
        <v>0</v>
      </c>
      <c r="Q1577">
        <v>0</v>
      </c>
      <c r="R1577">
        <v>0</v>
      </c>
      <c r="S1577">
        <v>0</v>
      </c>
      <c r="T1577">
        <v>0</v>
      </c>
      <c r="U1577">
        <v>0</v>
      </c>
      <c r="V1577">
        <v>0</v>
      </c>
      <c r="W1577">
        <v>0</v>
      </c>
      <c r="X1577">
        <v>0</v>
      </c>
    </row>
    <row r="1578" spans="2:24" x14ac:dyDescent="0.3">
      <c r="B1578" s="3" t="s">
        <v>6167</v>
      </c>
      <c r="C1578" t="s">
        <v>6168</v>
      </c>
      <c r="D1578">
        <v>63</v>
      </c>
      <c r="E1578" t="s">
        <v>1305</v>
      </c>
      <c r="F1578" s="3" t="s">
        <v>6662</v>
      </c>
      <c r="G1578" t="s">
        <v>6663</v>
      </c>
      <c r="H1578">
        <v>500</v>
      </c>
      <c r="I1578" t="s">
        <v>210</v>
      </c>
      <c r="J1578" t="s">
        <v>616</v>
      </c>
      <c r="K1578">
        <v>40</v>
      </c>
      <c r="L1578" t="s">
        <v>623</v>
      </c>
      <c r="M1578" s="3" t="s">
        <v>6372</v>
      </c>
      <c r="N1578" t="s">
        <v>6654</v>
      </c>
      <c r="O1578" t="s">
        <v>6655</v>
      </c>
      <c r="P1578">
        <v>24</v>
      </c>
      <c r="Q1578">
        <v>0</v>
      </c>
      <c r="R1578">
        <v>0</v>
      </c>
      <c r="S1578">
        <v>0</v>
      </c>
      <c r="T1578">
        <v>0</v>
      </c>
      <c r="U1578">
        <v>0</v>
      </c>
      <c r="V1578">
        <v>0</v>
      </c>
      <c r="W1578">
        <v>0</v>
      </c>
      <c r="X1578">
        <v>0</v>
      </c>
    </row>
    <row r="1579" spans="2:24" x14ac:dyDescent="0.3">
      <c r="B1579" s="3" t="s">
        <v>6664</v>
      </c>
      <c r="C1579" t="s">
        <v>6665</v>
      </c>
      <c r="D1579">
        <v>95</v>
      </c>
      <c r="E1579" t="s">
        <v>626</v>
      </c>
      <c r="F1579" s="3" t="s">
        <v>6666</v>
      </c>
      <c r="G1579" t="s">
        <v>6667</v>
      </c>
      <c r="H1579">
        <v>202</v>
      </c>
      <c r="I1579" t="s">
        <v>650</v>
      </c>
      <c r="J1579" t="s">
        <v>616</v>
      </c>
      <c r="K1579">
        <v>8</v>
      </c>
      <c r="L1579" t="s">
        <v>786</v>
      </c>
      <c r="M1579" s="3" t="s">
        <v>6372</v>
      </c>
      <c r="N1579" t="s">
        <v>6668</v>
      </c>
      <c r="O1579" t="s">
        <v>6669</v>
      </c>
      <c r="P1579">
        <v>0</v>
      </c>
      <c r="Q1579">
        <v>0</v>
      </c>
      <c r="R1579">
        <v>0</v>
      </c>
      <c r="S1579">
        <v>0</v>
      </c>
      <c r="T1579">
        <v>0</v>
      </c>
      <c r="U1579">
        <v>0</v>
      </c>
      <c r="V1579">
        <v>0</v>
      </c>
      <c r="W1579">
        <v>0</v>
      </c>
      <c r="X1579">
        <v>0</v>
      </c>
    </row>
    <row r="1580" spans="2:24" x14ac:dyDescent="0.3">
      <c r="B1580" s="3" t="s">
        <v>6670</v>
      </c>
      <c r="C1580" t="s">
        <v>6671</v>
      </c>
      <c r="D1580">
        <v>60</v>
      </c>
      <c r="E1580" t="s">
        <v>641</v>
      </c>
      <c r="F1580" s="3" t="s">
        <v>6672</v>
      </c>
      <c r="G1580" t="s">
        <v>6673</v>
      </c>
      <c r="H1580">
        <v>354</v>
      </c>
      <c r="I1580" t="s">
        <v>615</v>
      </c>
      <c r="J1580" t="s">
        <v>616</v>
      </c>
      <c r="K1580">
        <v>54</v>
      </c>
      <c r="L1580" t="s">
        <v>617</v>
      </c>
      <c r="M1580" s="3" t="s">
        <v>6372</v>
      </c>
      <c r="N1580" t="s">
        <v>6668</v>
      </c>
      <c r="O1580" t="s">
        <v>6669</v>
      </c>
      <c r="P1580">
        <v>0</v>
      </c>
      <c r="Q1580">
        <v>0</v>
      </c>
      <c r="R1580">
        <v>0</v>
      </c>
      <c r="S1580">
        <v>0</v>
      </c>
      <c r="T1580">
        <v>0</v>
      </c>
      <c r="U1580">
        <v>0</v>
      </c>
      <c r="V1580">
        <v>66</v>
      </c>
      <c r="W1580">
        <v>20</v>
      </c>
      <c r="X1580">
        <v>0</v>
      </c>
    </row>
    <row r="1581" spans="2:24" x14ac:dyDescent="0.3">
      <c r="B1581" s="3" t="s">
        <v>6674</v>
      </c>
      <c r="C1581" t="s">
        <v>6675</v>
      </c>
      <c r="D1581">
        <v>17</v>
      </c>
      <c r="E1581" t="s">
        <v>712</v>
      </c>
      <c r="F1581" s="3" t="s">
        <v>6676</v>
      </c>
      <c r="G1581" t="s">
        <v>6677</v>
      </c>
      <c r="H1581">
        <v>500</v>
      </c>
      <c r="I1581" t="s">
        <v>210</v>
      </c>
      <c r="J1581" t="s">
        <v>616</v>
      </c>
      <c r="K1581">
        <v>45</v>
      </c>
      <c r="L1581" t="s">
        <v>685</v>
      </c>
      <c r="M1581" s="3" t="s">
        <v>6372</v>
      </c>
      <c r="N1581" t="s">
        <v>6678</v>
      </c>
      <c r="O1581" t="s">
        <v>6679</v>
      </c>
      <c r="P1581">
        <v>42</v>
      </c>
      <c r="Q1581">
        <v>0</v>
      </c>
      <c r="R1581">
        <v>0</v>
      </c>
      <c r="S1581">
        <v>1</v>
      </c>
      <c r="T1581">
        <v>0</v>
      </c>
      <c r="U1581">
        <v>0</v>
      </c>
      <c r="V1581">
        <v>0</v>
      </c>
      <c r="W1581">
        <v>0</v>
      </c>
      <c r="X1581">
        <v>0</v>
      </c>
    </row>
    <row r="1582" spans="2:24" x14ac:dyDescent="0.3">
      <c r="B1582" s="3" t="s">
        <v>6456</v>
      </c>
      <c r="C1582" t="s">
        <v>6457</v>
      </c>
      <c r="D1582">
        <v>60</v>
      </c>
      <c r="E1582" t="s">
        <v>641</v>
      </c>
      <c r="F1582" s="3" t="s">
        <v>6680</v>
      </c>
      <c r="G1582" t="s">
        <v>6681</v>
      </c>
      <c r="H1582">
        <v>500</v>
      </c>
      <c r="I1582" t="s">
        <v>210</v>
      </c>
      <c r="J1582" t="s">
        <v>616</v>
      </c>
      <c r="K1582">
        <v>45</v>
      </c>
      <c r="L1582" t="s">
        <v>685</v>
      </c>
      <c r="M1582" s="3" t="s">
        <v>6372</v>
      </c>
      <c r="N1582" t="s">
        <v>6682</v>
      </c>
      <c r="O1582" t="s">
        <v>6683</v>
      </c>
      <c r="P1582">
        <v>84</v>
      </c>
      <c r="Q1582">
        <v>0</v>
      </c>
      <c r="R1582">
        <v>0</v>
      </c>
      <c r="S1582">
        <v>0</v>
      </c>
      <c r="T1582">
        <v>0</v>
      </c>
      <c r="U1582">
        <v>0</v>
      </c>
      <c r="V1582">
        <v>0</v>
      </c>
      <c r="W1582">
        <v>0</v>
      </c>
      <c r="X1582">
        <v>0</v>
      </c>
    </row>
    <row r="1583" spans="2:24" x14ac:dyDescent="0.3">
      <c r="B1583" s="3" t="s">
        <v>6684</v>
      </c>
      <c r="C1583" t="s">
        <v>6685</v>
      </c>
      <c r="D1583">
        <v>21</v>
      </c>
      <c r="E1583" t="s">
        <v>612</v>
      </c>
      <c r="F1583" s="3" t="s">
        <v>6686</v>
      </c>
      <c r="G1583" t="s">
        <v>6687</v>
      </c>
      <c r="H1583">
        <v>500</v>
      </c>
      <c r="I1583" t="s">
        <v>210</v>
      </c>
      <c r="J1583" t="s">
        <v>616</v>
      </c>
      <c r="K1583">
        <v>45</v>
      </c>
      <c r="L1583" t="s">
        <v>685</v>
      </c>
      <c r="M1583" s="3" t="s">
        <v>6372</v>
      </c>
      <c r="N1583" t="s">
        <v>6688</v>
      </c>
      <c r="O1583" t="s">
        <v>6689</v>
      </c>
      <c r="P1583">
        <v>77</v>
      </c>
      <c r="Q1583">
        <v>0</v>
      </c>
      <c r="R1583">
        <v>0</v>
      </c>
      <c r="S1583">
        <v>3</v>
      </c>
      <c r="T1583">
        <v>0</v>
      </c>
      <c r="U1583">
        <v>0</v>
      </c>
      <c r="V1583">
        <v>0</v>
      </c>
      <c r="W1583">
        <v>0</v>
      </c>
      <c r="X1583">
        <v>0</v>
      </c>
    </row>
    <row r="1584" spans="2:24" x14ac:dyDescent="0.3">
      <c r="B1584" s="3" t="s">
        <v>6690</v>
      </c>
      <c r="C1584" t="s">
        <v>6691</v>
      </c>
      <c r="D1584">
        <v>21</v>
      </c>
      <c r="E1584" t="s">
        <v>612</v>
      </c>
      <c r="F1584" s="3" t="s">
        <v>6692</v>
      </c>
      <c r="G1584" t="s">
        <v>6693</v>
      </c>
      <c r="H1584">
        <v>500</v>
      </c>
      <c r="I1584" t="s">
        <v>210</v>
      </c>
      <c r="J1584" t="s">
        <v>616</v>
      </c>
      <c r="K1584">
        <v>45</v>
      </c>
      <c r="L1584" t="s">
        <v>685</v>
      </c>
      <c r="M1584" s="3" t="s">
        <v>6372</v>
      </c>
      <c r="N1584" t="s">
        <v>6694</v>
      </c>
      <c r="O1584" t="s">
        <v>6695</v>
      </c>
      <c r="P1584">
        <v>96</v>
      </c>
      <c r="Q1584">
        <v>6</v>
      </c>
      <c r="R1584">
        <v>0</v>
      </c>
      <c r="S1584">
        <v>4</v>
      </c>
      <c r="T1584">
        <v>0</v>
      </c>
      <c r="U1584">
        <v>0</v>
      </c>
      <c r="V1584">
        <v>0</v>
      </c>
      <c r="W1584">
        <v>0</v>
      </c>
      <c r="X1584">
        <v>0</v>
      </c>
    </row>
    <row r="1585" spans="1:24" x14ac:dyDescent="0.3">
      <c r="B1585" s="3" t="s">
        <v>6368</v>
      </c>
      <c r="C1585" t="s">
        <v>6369</v>
      </c>
      <c r="D1585">
        <v>61</v>
      </c>
      <c r="E1585" t="s">
        <v>688</v>
      </c>
      <c r="F1585" s="3" t="s">
        <v>6696</v>
      </c>
      <c r="G1585" t="s">
        <v>6697</v>
      </c>
      <c r="H1585">
        <v>354</v>
      </c>
      <c r="I1585" t="s">
        <v>615</v>
      </c>
      <c r="J1585" t="s">
        <v>616</v>
      </c>
      <c r="K1585">
        <v>54</v>
      </c>
      <c r="L1585" t="s">
        <v>617</v>
      </c>
      <c r="M1585" s="3" t="s">
        <v>6372</v>
      </c>
      <c r="N1585" t="s">
        <v>6694</v>
      </c>
      <c r="O1585" t="s">
        <v>6695</v>
      </c>
      <c r="P1585">
        <v>0</v>
      </c>
      <c r="Q1585">
        <v>0</v>
      </c>
      <c r="R1585">
        <v>0</v>
      </c>
      <c r="S1585">
        <v>0</v>
      </c>
      <c r="T1585">
        <v>0</v>
      </c>
      <c r="U1585">
        <v>0</v>
      </c>
      <c r="V1585">
        <v>39</v>
      </c>
      <c r="W1585">
        <v>0</v>
      </c>
      <c r="X1585">
        <v>0</v>
      </c>
    </row>
    <row r="1586" spans="1:24" x14ac:dyDescent="0.3">
      <c r="A1586" s="165"/>
      <c r="B1586" s="3" t="s">
        <v>6698</v>
      </c>
      <c r="C1586" t="s">
        <v>6699</v>
      </c>
      <c r="D1586">
        <v>60</v>
      </c>
      <c r="E1586" t="s">
        <v>641</v>
      </c>
      <c r="F1586" s="3" t="s">
        <v>6700</v>
      </c>
      <c r="G1586" t="s">
        <v>6701</v>
      </c>
      <c r="H1586">
        <v>500</v>
      </c>
      <c r="I1586" t="s">
        <v>210</v>
      </c>
      <c r="J1586" t="s">
        <v>616</v>
      </c>
      <c r="K1586">
        <v>41</v>
      </c>
      <c r="L1586" t="s">
        <v>660</v>
      </c>
      <c r="M1586" s="3" t="s">
        <v>6372</v>
      </c>
      <c r="N1586" t="s">
        <v>6702</v>
      </c>
      <c r="O1586" t="s">
        <v>475</v>
      </c>
      <c r="P1586">
        <v>55</v>
      </c>
      <c r="Q1586">
        <v>0</v>
      </c>
      <c r="R1586">
        <v>0</v>
      </c>
      <c r="S1586">
        <v>5</v>
      </c>
      <c r="T1586">
        <v>0</v>
      </c>
      <c r="U1586">
        <v>0</v>
      </c>
      <c r="V1586">
        <v>0</v>
      </c>
      <c r="W1586">
        <v>0</v>
      </c>
      <c r="X1586">
        <v>0</v>
      </c>
    </row>
    <row r="1587" spans="1:24" x14ac:dyDescent="0.3">
      <c r="A1587" s="163"/>
      <c r="B1587" s="3" t="s">
        <v>6703</v>
      </c>
      <c r="C1587" t="s">
        <v>6704</v>
      </c>
      <c r="D1587">
        <v>60</v>
      </c>
      <c r="E1587" t="s">
        <v>641</v>
      </c>
      <c r="F1587" s="3" t="s">
        <v>6705</v>
      </c>
      <c r="G1587" t="s">
        <v>6706</v>
      </c>
      <c r="H1587">
        <v>500</v>
      </c>
      <c r="I1587" t="s">
        <v>210</v>
      </c>
      <c r="J1587" t="s">
        <v>616</v>
      </c>
      <c r="K1587">
        <v>45</v>
      </c>
      <c r="L1587" t="s">
        <v>685</v>
      </c>
      <c r="M1587" s="3" t="s">
        <v>6372</v>
      </c>
      <c r="N1587" t="s">
        <v>6702</v>
      </c>
      <c r="O1587" t="s">
        <v>475</v>
      </c>
      <c r="P1587">
        <v>70</v>
      </c>
      <c r="Q1587">
        <v>0</v>
      </c>
      <c r="R1587">
        <v>0</v>
      </c>
      <c r="S1587">
        <v>2</v>
      </c>
      <c r="T1587">
        <v>0</v>
      </c>
      <c r="U1587">
        <v>0</v>
      </c>
      <c r="V1587">
        <v>0</v>
      </c>
      <c r="W1587">
        <v>0</v>
      </c>
      <c r="X1587">
        <v>0</v>
      </c>
    </row>
    <row r="1588" spans="1:24" x14ac:dyDescent="0.3">
      <c r="B1588" s="3" t="s">
        <v>242</v>
      </c>
      <c r="C1588" t="s">
        <v>243</v>
      </c>
      <c r="D1588">
        <v>95</v>
      </c>
      <c r="E1588" t="s">
        <v>626</v>
      </c>
      <c r="F1588" s="3" t="s">
        <v>6707</v>
      </c>
      <c r="G1588" t="s">
        <v>6708</v>
      </c>
      <c r="H1588">
        <v>500</v>
      </c>
      <c r="I1588" t="s">
        <v>210</v>
      </c>
      <c r="J1588" t="s">
        <v>616</v>
      </c>
      <c r="K1588">
        <v>45</v>
      </c>
      <c r="L1588" t="s">
        <v>685</v>
      </c>
      <c r="M1588" s="3" t="s">
        <v>6372</v>
      </c>
      <c r="N1588" t="s">
        <v>6702</v>
      </c>
      <c r="O1588" t="s">
        <v>475</v>
      </c>
      <c r="P1588">
        <v>60</v>
      </c>
      <c r="Q1588">
        <v>0</v>
      </c>
      <c r="R1588">
        <v>0</v>
      </c>
      <c r="S1588">
        <v>4</v>
      </c>
      <c r="T1588">
        <v>0</v>
      </c>
      <c r="U1588">
        <v>0</v>
      </c>
      <c r="V1588">
        <v>0</v>
      </c>
      <c r="W1588">
        <v>0</v>
      </c>
      <c r="X1588">
        <v>0</v>
      </c>
    </row>
    <row r="1589" spans="1:24" x14ac:dyDescent="0.3">
      <c r="B1589" s="3" t="s">
        <v>6709</v>
      </c>
      <c r="C1589" t="s">
        <v>6710</v>
      </c>
      <c r="D1589">
        <v>60</v>
      </c>
      <c r="E1589" t="s">
        <v>641</v>
      </c>
      <c r="F1589" s="3" t="s">
        <v>6711</v>
      </c>
      <c r="G1589" t="s">
        <v>6712</v>
      </c>
      <c r="H1589">
        <v>354</v>
      </c>
      <c r="I1589" t="s">
        <v>615</v>
      </c>
      <c r="J1589" t="s">
        <v>616</v>
      </c>
      <c r="K1589">
        <v>54</v>
      </c>
      <c r="L1589" t="s">
        <v>617</v>
      </c>
      <c r="M1589" s="3" t="s">
        <v>6372</v>
      </c>
      <c r="N1589" t="s">
        <v>6702</v>
      </c>
      <c r="O1589" t="s">
        <v>475</v>
      </c>
      <c r="P1589">
        <v>0</v>
      </c>
      <c r="Q1589">
        <v>0</v>
      </c>
      <c r="R1589">
        <v>0</v>
      </c>
      <c r="S1589">
        <v>0</v>
      </c>
      <c r="T1589">
        <v>0</v>
      </c>
      <c r="U1589">
        <v>0</v>
      </c>
      <c r="V1589">
        <v>59</v>
      </c>
      <c r="W1589">
        <v>0</v>
      </c>
      <c r="X1589">
        <v>0</v>
      </c>
    </row>
    <row r="1590" spans="1:24" x14ac:dyDescent="0.3">
      <c r="B1590" s="3" t="s">
        <v>6713</v>
      </c>
      <c r="C1590" t="s">
        <v>6714</v>
      </c>
      <c r="D1590">
        <v>75</v>
      </c>
      <c r="E1590" t="s">
        <v>2587</v>
      </c>
      <c r="F1590" s="3" t="s">
        <v>6715</v>
      </c>
      <c r="G1590" t="s">
        <v>6716</v>
      </c>
      <c r="H1590">
        <v>500</v>
      </c>
      <c r="I1590" t="s">
        <v>210</v>
      </c>
      <c r="J1590" t="s">
        <v>629</v>
      </c>
      <c r="K1590">
        <v>41</v>
      </c>
      <c r="L1590" t="s">
        <v>660</v>
      </c>
      <c r="M1590" s="3" t="s">
        <v>6372</v>
      </c>
      <c r="N1590" t="s">
        <v>6702</v>
      </c>
      <c r="O1590" t="s">
        <v>475</v>
      </c>
      <c r="P1590">
        <v>85</v>
      </c>
      <c r="Q1590">
        <v>0</v>
      </c>
      <c r="R1590">
        <v>6</v>
      </c>
      <c r="S1590">
        <v>10</v>
      </c>
      <c r="T1590">
        <v>0</v>
      </c>
      <c r="U1590">
        <v>0</v>
      </c>
      <c r="V1590">
        <v>0</v>
      </c>
      <c r="W1590">
        <v>0</v>
      </c>
      <c r="X1590">
        <v>0</v>
      </c>
    </row>
    <row r="1591" spans="1:24" x14ac:dyDescent="0.3">
      <c r="B1591" s="3" t="s">
        <v>6713</v>
      </c>
      <c r="C1591" t="s">
        <v>6714</v>
      </c>
      <c r="D1591">
        <v>75</v>
      </c>
      <c r="E1591" t="s">
        <v>2587</v>
      </c>
      <c r="F1591" s="3" t="s">
        <v>6717</v>
      </c>
      <c r="G1591" t="s">
        <v>6718</v>
      </c>
      <c r="H1591">
        <v>502</v>
      </c>
      <c r="I1591" t="s">
        <v>1021</v>
      </c>
      <c r="J1591" t="s">
        <v>616</v>
      </c>
      <c r="K1591">
        <v>8</v>
      </c>
      <c r="L1591" t="s">
        <v>786</v>
      </c>
      <c r="M1591" s="3" t="s">
        <v>6372</v>
      </c>
      <c r="N1591" t="s">
        <v>6702</v>
      </c>
      <c r="O1591" t="s">
        <v>475</v>
      </c>
      <c r="P1591">
        <v>12</v>
      </c>
      <c r="Q1591">
        <v>0</v>
      </c>
      <c r="R1591">
        <v>0</v>
      </c>
      <c r="S1591">
        <v>0</v>
      </c>
      <c r="T1591">
        <v>0</v>
      </c>
      <c r="U1591">
        <v>0</v>
      </c>
      <c r="V1591">
        <v>0</v>
      </c>
      <c r="W1591">
        <v>0</v>
      </c>
      <c r="X1591">
        <v>0</v>
      </c>
    </row>
    <row r="1592" spans="1:24" x14ac:dyDescent="0.3">
      <c r="B1592" s="3" t="s">
        <v>6719</v>
      </c>
      <c r="C1592" t="s">
        <v>6720</v>
      </c>
      <c r="D1592">
        <v>17</v>
      </c>
      <c r="E1592" t="s">
        <v>712</v>
      </c>
      <c r="F1592" s="3" t="s">
        <v>6721</v>
      </c>
      <c r="G1592" t="s">
        <v>6722</v>
      </c>
      <c r="H1592">
        <v>202</v>
      </c>
      <c r="I1592" t="s">
        <v>650</v>
      </c>
      <c r="J1592" t="s">
        <v>616</v>
      </c>
      <c r="K1592">
        <v>52</v>
      </c>
      <c r="L1592" t="s">
        <v>2686</v>
      </c>
      <c r="M1592" s="3" t="s">
        <v>6372</v>
      </c>
      <c r="N1592" t="s">
        <v>6702</v>
      </c>
      <c r="O1592" t="s">
        <v>475</v>
      </c>
      <c r="P1592">
        <v>0</v>
      </c>
      <c r="Q1592">
        <v>0</v>
      </c>
      <c r="R1592">
        <v>0</v>
      </c>
      <c r="S1592">
        <v>0</v>
      </c>
      <c r="T1592">
        <v>0</v>
      </c>
      <c r="U1592">
        <v>0</v>
      </c>
      <c r="V1592">
        <v>0</v>
      </c>
      <c r="W1592">
        <v>0</v>
      </c>
      <c r="X1592">
        <v>0</v>
      </c>
    </row>
    <row r="1593" spans="1:24" x14ac:dyDescent="0.3">
      <c r="B1593" s="3" t="s">
        <v>292</v>
      </c>
      <c r="C1593" t="s">
        <v>293</v>
      </c>
      <c r="D1593">
        <v>14</v>
      </c>
      <c r="E1593" t="s">
        <v>967</v>
      </c>
      <c r="F1593" s="3" t="s">
        <v>290</v>
      </c>
      <c r="G1593" t="s">
        <v>291</v>
      </c>
      <c r="H1593">
        <v>500</v>
      </c>
      <c r="I1593" t="s">
        <v>210</v>
      </c>
      <c r="J1593" t="s">
        <v>629</v>
      </c>
      <c r="K1593">
        <v>40</v>
      </c>
      <c r="L1593" t="s">
        <v>623</v>
      </c>
      <c r="M1593" s="3" t="s">
        <v>6372</v>
      </c>
      <c r="N1593" t="s">
        <v>6702</v>
      </c>
      <c r="O1593" t="s">
        <v>475</v>
      </c>
      <c r="P1593">
        <v>53</v>
      </c>
      <c r="Q1593">
        <v>0</v>
      </c>
      <c r="R1593">
        <v>0</v>
      </c>
      <c r="S1593">
        <v>0</v>
      </c>
      <c r="T1593">
        <v>0</v>
      </c>
      <c r="U1593">
        <v>0</v>
      </c>
      <c r="V1593">
        <v>0</v>
      </c>
      <c r="W1593">
        <v>0</v>
      </c>
      <c r="X1593">
        <v>0</v>
      </c>
    </row>
    <row r="1594" spans="1:24" x14ac:dyDescent="0.3">
      <c r="B1594" s="3" t="s">
        <v>292</v>
      </c>
      <c r="C1594" t="s">
        <v>293</v>
      </c>
      <c r="D1594">
        <v>14</v>
      </c>
      <c r="E1594" t="s">
        <v>967</v>
      </c>
      <c r="F1594" s="3" t="s">
        <v>6723</v>
      </c>
      <c r="G1594" t="s">
        <v>6724</v>
      </c>
      <c r="H1594">
        <v>500</v>
      </c>
      <c r="I1594" t="s">
        <v>210</v>
      </c>
      <c r="J1594" t="s">
        <v>629</v>
      </c>
      <c r="K1594">
        <v>40</v>
      </c>
      <c r="L1594" t="s">
        <v>623</v>
      </c>
      <c r="M1594" s="3" t="s">
        <v>6372</v>
      </c>
      <c r="N1594" t="s">
        <v>6702</v>
      </c>
      <c r="O1594" t="s">
        <v>475</v>
      </c>
      <c r="P1594">
        <v>102</v>
      </c>
      <c r="Q1594">
        <v>0</v>
      </c>
      <c r="R1594">
        <v>0</v>
      </c>
      <c r="S1594">
        <v>0</v>
      </c>
      <c r="T1594">
        <v>0</v>
      </c>
      <c r="U1594">
        <v>0</v>
      </c>
      <c r="V1594">
        <v>0</v>
      </c>
      <c r="W1594">
        <v>0</v>
      </c>
      <c r="X1594">
        <v>0</v>
      </c>
    </row>
    <row r="1595" spans="1:24" x14ac:dyDescent="0.3">
      <c r="B1595" s="3" t="s">
        <v>6577</v>
      </c>
      <c r="C1595" t="s">
        <v>6578</v>
      </c>
      <c r="D1595">
        <v>73</v>
      </c>
      <c r="E1595" t="s">
        <v>1099</v>
      </c>
      <c r="F1595" s="3" t="s">
        <v>6725</v>
      </c>
      <c r="G1595" t="s">
        <v>6726</v>
      </c>
      <c r="H1595">
        <v>500</v>
      </c>
      <c r="I1595" t="s">
        <v>210</v>
      </c>
      <c r="J1595" t="s">
        <v>616</v>
      </c>
      <c r="K1595">
        <v>45</v>
      </c>
      <c r="L1595" t="s">
        <v>685</v>
      </c>
      <c r="M1595" s="3" t="s">
        <v>6372</v>
      </c>
      <c r="N1595" t="s">
        <v>6702</v>
      </c>
      <c r="O1595" t="s">
        <v>475</v>
      </c>
      <c r="P1595">
        <v>80</v>
      </c>
      <c r="Q1595">
        <v>0</v>
      </c>
      <c r="R1595">
        <v>0</v>
      </c>
      <c r="S1595">
        <v>4</v>
      </c>
      <c r="T1595">
        <v>0</v>
      </c>
      <c r="U1595">
        <v>0</v>
      </c>
      <c r="V1595">
        <v>0</v>
      </c>
      <c r="W1595">
        <v>0</v>
      </c>
      <c r="X1595">
        <v>0</v>
      </c>
    </row>
    <row r="1596" spans="1:24" x14ac:dyDescent="0.3">
      <c r="B1596" s="3" t="s">
        <v>6727</v>
      </c>
      <c r="C1596" t="s">
        <v>6728</v>
      </c>
      <c r="D1596">
        <v>13</v>
      </c>
      <c r="E1596" t="s">
        <v>699</v>
      </c>
      <c r="F1596" s="3" t="s">
        <v>6729</v>
      </c>
      <c r="G1596" t="s">
        <v>6730</v>
      </c>
      <c r="H1596">
        <v>500</v>
      </c>
      <c r="I1596" t="s">
        <v>210</v>
      </c>
      <c r="J1596" t="s">
        <v>629</v>
      </c>
      <c r="K1596">
        <v>40</v>
      </c>
      <c r="L1596" t="s">
        <v>623</v>
      </c>
      <c r="M1596" s="3" t="s">
        <v>6372</v>
      </c>
      <c r="N1596" t="s">
        <v>6731</v>
      </c>
      <c r="O1596" t="s">
        <v>6732</v>
      </c>
      <c r="P1596">
        <v>160</v>
      </c>
      <c r="Q1596">
        <v>0</v>
      </c>
      <c r="R1596">
        <v>0</v>
      </c>
      <c r="S1596">
        <v>2</v>
      </c>
      <c r="T1596">
        <v>0</v>
      </c>
      <c r="U1596">
        <v>0</v>
      </c>
      <c r="V1596">
        <v>0</v>
      </c>
      <c r="W1596">
        <v>0</v>
      </c>
      <c r="X1596">
        <v>0</v>
      </c>
    </row>
    <row r="1597" spans="1:24" x14ac:dyDescent="0.3">
      <c r="B1597" s="3" t="s">
        <v>6626</v>
      </c>
      <c r="C1597" t="s">
        <v>6627</v>
      </c>
      <c r="D1597">
        <v>22</v>
      </c>
      <c r="E1597" t="s">
        <v>1856</v>
      </c>
      <c r="F1597" s="3" t="s">
        <v>6733</v>
      </c>
      <c r="G1597" t="s">
        <v>6734</v>
      </c>
      <c r="H1597">
        <v>500</v>
      </c>
      <c r="I1597" t="s">
        <v>210</v>
      </c>
      <c r="J1597" t="s">
        <v>616</v>
      </c>
      <c r="K1597">
        <v>45</v>
      </c>
      <c r="L1597" t="s">
        <v>685</v>
      </c>
      <c r="M1597" s="3" t="s">
        <v>6372</v>
      </c>
      <c r="N1597" t="s">
        <v>6735</v>
      </c>
      <c r="O1597" t="s">
        <v>6736</v>
      </c>
      <c r="P1597">
        <v>58</v>
      </c>
      <c r="Q1597">
        <v>0</v>
      </c>
      <c r="R1597">
        <v>0</v>
      </c>
      <c r="S1597">
        <v>0</v>
      </c>
      <c r="T1597">
        <v>0</v>
      </c>
      <c r="U1597">
        <v>0</v>
      </c>
      <c r="V1597">
        <v>0</v>
      </c>
      <c r="W1597">
        <v>0</v>
      </c>
      <c r="X1597">
        <v>0</v>
      </c>
    </row>
    <row r="1598" spans="1:24" x14ac:dyDescent="0.3">
      <c r="B1598" s="3" t="s">
        <v>6450</v>
      </c>
      <c r="C1598" t="s">
        <v>6451</v>
      </c>
      <c r="D1598">
        <v>22</v>
      </c>
      <c r="E1598" t="s">
        <v>1856</v>
      </c>
      <c r="F1598" s="3" t="s">
        <v>6737</v>
      </c>
      <c r="G1598" t="s">
        <v>6738</v>
      </c>
      <c r="H1598">
        <v>500</v>
      </c>
      <c r="I1598" t="s">
        <v>210</v>
      </c>
      <c r="J1598" t="s">
        <v>616</v>
      </c>
      <c r="K1598">
        <v>45</v>
      </c>
      <c r="L1598" t="s">
        <v>685</v>
      </c>
      <c r="M1598" s="3" t="s">
        <v>6372</v>
      </c>
      <c r="N1598" t="s">
        <v>6739</v>
      </c>
      <c r="O1598" t="s">
        <v>6740</v>
      </c>
      <c r="P1598">
        <v>50</v>
      </c>
      <c r="Q1598">
        <v>0</v>
      </c>
      <c r="R1598">
        <v>0</v>
      </c>
      <c r="S1598">
        <v>0</v>
      </c>
      <c r="T1598">
        <v>0</v>
      </c>
      <c r="U1598">
        <v>0</v>
      </c>
      <c r="V1598">
        <v>0</v>
      </c>
      <c r="W1598">
        <v>0</v>
      </c>
      <c r="X1598">
        <v>0</v>
      </c>
    </row>
    <row r="1599" spans="1:24" x14ac:dyDescent="0.3">
      <c r="B1599" s="3" t="s">
        <v>6525</v>
      </c>
      <c r="C1599" t="s">
        <v>6526</v>
      </c>
      <c r="D1599">
        <v>8</v>
      </c>
      <c r="E1599" t="s">
        <v>1549</v>
      </c>
      <c r="F1599" s="3" t="s">
        <v>6741</v>
      </c>
      <c r="G1599" t="s">
        <v>6742</v>
      </c>
      <c r="H1599">
        <v>500</v>
      </c>
      <c r="I1599" t="s">
        <v>210</v>
      </c>
      <c r="J1599" t="s">
        <v>616</v>
      </c>
      <c r="K1599">
        <v>45</v>
      </c>
      <c r="L1599" t="s">
        <v>685</v>
      </c>
      <c r="M1599" s="3" t="s">
        <v>6372</v>
      </c>
      <c r="N1599" t="s">
        <v>6743</v>
      </c>
      <c r="O1599" t="s">
        <v>6744</v>
      </c>
      <c r="P1599">
        <v>80</v>
      </c>
      <c r="Q1599">
        <v>0</v>
      </c>
      <c r="R1599">
        <v>0</v>
      </c>
      <c r="S1599">
        <v>0</v>
      </c>
      <c r="T1599">
        <v>0</v>
      </c>
      <c r="U1599">
        <v>0</v>
      </c>
      <c r="V1599">
        <v>0</v>
      </c>
      <c r="W1599">
        <v>0</v>
      </c>
      <c r="X1599">
        <v>0</v>
      </c>
    </row>
    <row r="1600" spans="1:24" x14ac:dyDescent="0.3">
      <c r="B1600" s="3" t="s">
        <v>6745</v>
      </c>
      <c r="C1600" t="s">
        <v>6746</v>
      </c>
      <c r="D1600">
        <v>60</v>
      </c>
      <c r="E1600" t="s">
        <v>641</v>
      </c>
      <c r="F1600" s="3" t="s">
        <v>6747</v>
      </c>
      <c r="G1600" t="s">
        <v>6748</v>
      </c>
      <c r="H1600">
        <v>500</v>
      </c>
      <c r="I1600" t="s">
        <v>210</v>
      </c>
      <c r="J1600" t="s">
        <v>616</v>
      </c>
      <c r="K1600">
        <v>41</v>
      </c>
      <c r="L1600" t="s">
        <v>660</v>
      </c>
      <c r="M1600" s="3" t="s">
        <v>6372</v>
      </c>
      <c r="N1600" t="s">
        <v>6749</v>
      </c>
      <c r="O1600" t="s">
        <v>6750</v>
      </c>
      <c r="P1600">
        <v>80</v>
      </c>
      <c r="Q1600">
        <v>0</v>
      </c>
      <c r="R1600">
        <v>6</v>
      </c>
      <c r="S1600">
        <v>6</v>
      </c>
      <c r="T1600">
        <v>0</v>
      </c>
      <c r="U1600">
        <v>0</v>
      </c>
      <c r="V1600">
        <v>0</v>
      </c>
      <c r="W1600">
        <v>0</v>
      </c>
      <c r="X1600">
        <v>0</v>
      </c>
    </row>
    <row r="1601" spans="2:24" x14ac:dyDescent="0.3">
      <c r="B1601" s="3" t="s">
        <v>6751</v>
      </c>
      <c r="C1601" t="s">
        <v>6752</v>
      </c>
      <c r="D1601">
        <v>95</v>
      </c>
      <c r="E1601" t="s">
        <v>626</v>
      </c>
      <c r="F1601" s="3" t="s">
        <v>6753</v>
      </c>
      <c r="G1601" t="s">
        <v>6754</v>
      </c>
      <c r="H1601">
        <v>500</v>
      </c>
      <c r="I1601" t="s">
        <v>210</v>
      </c>
      <c r="J1601" t="s">
        <v>616</v>
      </c>
      <c r="K1601">
        <v>41</v>
      </c>
      <c r="L1601" t="s">
        <v>660</v>
      </c>
      <c r="M1601" s="3" t="s">
        <v>6372</v>
      </c>
      <c r="N1601" t="s">
        <v>6755</v>
      </c>
      <c r="O1601" t="s">
        <v>6756</v>
      </c>
      <c r="P1601">
        <v>84</v>
      </c>
      <c r="Q1601">
        <v>0</v>
      </c>
      <c r="R1601">
        <v>0</v>
      </c>
      <c r="S1601">
        <v>0</v>
      </c>
      <c r="T1601">
        <v>0</v>
      </c>
      <c r="U1601">
        <v>0</v>
      </c>
      <c r="V1601">
        <v>0</v>
      </c>
      <c r="W1601">
        <v>0</v>
      </c>
      <c r="X1601">
        <v>0</v>
      </c>
    </row>
    <row r="1602" spans="2:24" x14ac:dyDescent="0.3">
      <c r="B1602" s="3" t="s">
        <v>6757</v>
      </c>
      <c r="C1602" t="s">
        <v>6758</v>
      </c>
      <c r="D1602">
        <v>17</v>
      </c>
      <c r="E1602" t="s">
        <v>712</v>
      </c>
      <c r="F1602" s="3" t="s">
        <v>6759</v>
      </c>
      <c r="G1602" t="s">
        <v>6760</v>
      </c>
      <c r="H1602">
        <v>500</v>
      </c>
      <c r="I1602" t="s">
        <v>210</v>
      </c>
      <c r="J1602" t="s">
        <v>616</v>
      </c>
      <c r="K1602">
        <v>45</v>
      </c>
      <c r="L1602" t="s">
        <v>685</v>
      </c>
      <c r="M1602" s="3" t="s">
        <v>6372</v>
      </c>
      <c r="N1602" t="s">
        <v>6761</v>
      </c>
      <c r="O1602" t="s">
        <v>6762</v>
      </c>
      <c r="P1602">
        <v>62</v>
      </c>
      <c r="Q1602">
        <v>0</v>
      </c>
      <c r="R1602">
        <v>0</v>
      </c>
      <c r="S1602">
        <v>0</v>
      </c>
      <c r="T1602">
        <v>0</v>
      </c>
      <c r="U1602">
        <v>0</v>
      </c>
      <c r="V1602">
        <v>0</v>
      </c>
      <c r="W1602">
        <v>0</v>
      </c>
      <c r="X1602">
        <v>0</v>
      </c>
    </row>
    <row r="1603" spans="2:24" x14ac:dyDescent="0.3">
      <c r="B1603" s="3" t="s">
        <v>6375</v>
      </c>
      <c r="C1603" t="s">
        <v>6376</v>
      </c>
      <c r="D1603">
        <v>66</v>
      </c>
      <c r="E1603" t="s">
        <v>6377</v>
      </c>
      <c r="F1603" s="3" t="s">
        <v>6763</v>
      </c>
      <c r="G1603" t="s">
        <v>6764</v>
      </c>
      <c r="H1603">
        <v>354</v>
      </c>
      <c r="I1603" t="s">
        <v>615</v>
      </c>
      <c r="J1603" t="s">
        <v>616</v>
      </c>
      <c r="K1603">
        <v>54</v>
      </c>
      <c r="L1603" t="s">
        <v>617</v>
      </c>
      <c r="M1603" s="3" t="s">
        <v>6372</v>
      </c>
      <c r="N1603" t="s">
        <v>6765</v>
      </c>
      <c r="O1603" t="s">
        <v>6766</v>
      </c>
      <c r="P1603">
        <v>0</v>
      </c>
      <c r="Q1603">
        <v>0</v>
      </c>
      <c r="R1603">
        <v>0</v>
      </c>
      <c r="S1603">
        <v>0</v>
      </c>
      <c r="T1603">
        <v>0</v>
      </c>
      <c r="U1603">
        <v>0</v>
      </c>
      <c r="V1603">
        <v>71</v>
      </c>
      <c r="W1603">
        <v>0</v>
      </c>
      <c r="X1603">
        <v>0</v>
      </c>
    </row>
    <row r="1604" spans="2:24" x14ac:dyDescent="0.3">
      <c r="B1604" s="3" t="s">
        <v>6670</v>
      </c>
      <c r="C1604" t="s">
        <v>6671</v>
      </c>
      <c r="D1604">
        <v>60</v>
      </c>
      <c r="E1604" t="s">
        <v>641</v>
      </c>
      <c r="F1604" s="3" t="s">
        <v>6767</v>
      </c>
      <c r="G1604" t="s">
        <v>6768</v>
      </c>
      <c r="H1604">
        <v>207</v>
      </c>
      <c r="I1604" t="s">
        <v>706</v>
      </c>
      <c r="J1604" t="s">
        <v>616</v>
      </c>
      <c r="K1604">
        <v>9</v>
      </c>
      <c r="L1604" t="s">
        <v>707</v>
      </c>
      <c r="M1604" s="3" t="s">
        <v>6372</v>
      </c>
      <c r="N1604" t="s">
        <v>6769</v>
      </c>
      <c r="O1604" t="s">
        <v>6770</v>
      </c>
      <c r="P1604">
        <v>0</v>
      </c>
      <c r="Q1604">
        <v>14</v>
      </c>
      <c r="R1604">
        <v>0</v>
      </c>
      <c r="S1604">
        <v>0</v>
      </c>
      <c r="T1604">
        <v>0</v>
      </c>
      <c r="U1604">
        <v>0</v>
      </c>
      <c r="V1604">
        <v>0</v>
      </c>
      <c r="W1604">
        <v>0</v>
      </c>
      <c r="X1604">
        <v>0</v>
      </c>
    </row>
  </sheetData>
  <sheetProtection sheet="1" objects="1" scenarios="1" formatColumns="0" formatRows="0" sort="0" autoFilter="0"/>
  <autoFilter ref="A2:X1604" xr:uid="{00000000-0009-0000-0000-000000000000}">
    <sortState xmlns:xlrd2="http://schemas.microsoft.com/office/spreadsheetml/2017/richdata2" ref="A3:X1604">
      <sortCondition ref="M3:M1604"/>
      <sortCondition ref="N3:N1604"/>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I27"/>
  <sheetViews>
    <sheetView topLeftCell="A9" workbookViewId="0">
      <selection activeCell="M12" sqref="M12"/>
    </sheetView>
  </sheetViews>
  <sheetFormatPr baseColWidth="10" defaultRowHeight="14.4" x14ac:dyDescent="0.3"/>
  <cols>
    <col min="4" max="4" width="29.5546875" bestFit="1" customWidth="1"/>
    <col min="5" max="5" width="5" customWidth="1"/>
    <col min="8" max="8" width="3.88671875" customWidth="1"/>
  </cols>
  <sheetData>
    <row r="1" spans="1:9" x14ac:dyDescent="0.3">
      <c r="A1" s="182" t="s">
        <v>563</v>
      </c>
      <c r="B1" s="182"/>
      <c r="C1" s="182"/>
      <c r="D1" s="182"/>
      <c r="E1" s="182"/>
      <c r="F1" s="182"/>
      <c r="G1" s="182"/>
      <c r="H1" s="182"/>
      <c r="I1" s="182"/>
    </row>
    <row r="2" spans="1:9" x14ac:dyDescent="0.3">
      <c r="A2" s="182"/>
      <c r="B2" s="182"/>
      <c r="C2" s="182"/>
      <c r="D2" s="182"/>
      <c r="E2" s="182"/>
      <c r="F2" s="182"/>
      <c r="G2" s="182"/>
      <c r="H2" s="182"/>
      <c r="I2" s="182"/>
    </row>
    <row r="3" spans="1:9" x14ac:dyDescent="0.3">
      <c r="A3" s="183" t="s">
        <v>564</v>
      </c>
      <c r="B3" s="183"/>
      <c r="C3" s="183"/>
      <c r="D3" s="183"/>
      <c r="E3" s="183"/>
      <c r="F3" s="183"/>
      <c r="G3" s="183"/>
      <c r="H3" s="183"/>
      <c r="I3" s="183"/>
    </row>
    <row r="4" spans="1:9" x14ac:dyDescent="0.3">
      <c r="A4" s="183"/>
      <c r="B4" s="183"/>
      <c r="C4" s="183"/>
      <c r="D4" s="183"/>
      <c r="E4" s="183"/>
      <c r="F4" s="183"/>
      <c r="G4" s="183"/>
      <c r="H4" s="183"/>
      <c r="I4" s="183"/>
    </row>
    <row r="5" spans="1:9" x14ac:dyDescent="0.3">
      <c r="A5" s="183"/>
      <c r="B5" s="183"/>
      <c r="C5" s="183"/>
      <c r="D5" s="183"/>
      <c r="E5" s="183"/>
      <c r="F5" s="183"/>
      <c r="G5" s="183"/>
      <c r="H5" s="183"/>
      <c r="I5" s="183"/>
    </row>
    <row r="6" spans="1:9" x14ac:dyDescent="0.3">
      <c r="A6" s="143"/>
      <c r="B6" s="143"/>
      <c r="C6" s="143"/>
      <c r="D6" s="143"/>
      <c r="E6" s="143"/>
      <c r="F6" s="143"/>
      <c r="G6" s="143"/>
      <c r="H6" s="143"/>
      <c r="I6" s="143"/>
    </row>
    <row r="7" spans="1:9" x14ac:dyDescent="0.3">
      <c r="A7" s="180" t="s">
        <v>565</v>
      </c>
      <c r="B7" s="180"/>
      <c r="C7" s="180"/>
      <c r="D7" s="180"/>
      <c r="E7" s="180"/>
      <c r="F7" s="180"/>
      <c r="G7" s="180"/>
      <c r="H7" s="180"/>
      <c r="I7" s="180"/>
    </row>
    <row r="8" spans="1:9" ht="15" thickBot="1" x14ac:dyDescent="0.35">
      <c r="A8" s="143"/>
      <c r="B8" s="143"/>
      <c r="C8" s="143"/>
      <c r="D8" s="143"/>
      <c r="E8" s="143"/>
      <c r="F8" s="143"/>
      <c r="G8" s="143"/>
      <c r="H8" s="143"/>
      <c r="I8" s="143"/>
    </row>
    <row r="9" spans="1:9" ht="41.25" customHeight="1" thickBot="1" x14ac:dyDescent="0.35">
      <c r="A9" s="184" t="s">
        <v>566</v>
      </c>
      <c r="B9" s="184"/>
      <c r="C9" s="184"/>
      <c r="D9" s="184"/>
      <c r="E9" s="184"/>
      <c r="F9" s="184"/>
      <c r="G9" s="184"/>
      <c r="H9" s="184"/>
      <c r="I9" s="144"/>
    </row>
    <row r="10" spans="1:9" x14ac:dyDescent="0.3">
      <c r="A10" s="145"/>
      <c r="B10" s="145"/>
      <c r="C10" s="145"/>
      <c r="D10" s="145"/>
      <c r="E10" s="145"/>
      <c r="F10" s="145"/>
      <c r="G10" s="145"/>
      <c r="H10" s="145"/>
      <c r="I10" s="145"/>
    </row>
    <row r="11" spans="1:9" x14ac:dyDescent="0.3">
      <c r="A11" s="180" t="s">
        <v>567</v>
      </c>
      <c r="B11" s="180"/>
      <c r="C11" s="180"/>
      <c r="D11" s="180"/>
      <c r="E11" s="180"/>
      <c r="F11" s="180"/>
      <c r="G11" s="180"/>
      <c r="H11" s="180"/>
      <c r="I11" s="180"/>
    </row>
    <row r="12" spans="1:9" x14ac:dyDescent="0.3">
      <c r="A12" s="180"/>
      <c r="B12" s="180"/>
      <c r="C12" s="180"/>
      <c r="D12" s="180"/>
      <c r="E12" s="180"/>
      <c r="F12" s="180"/>
      <c r="G12" s="180"/>
      <c r="H12" s="180"/>
      <c r="I12" s="180"/>
    </row>
    <row r="13" spans="1:9" x14ac:dyDescent="0.3">
      <c r="A13" s="180"/>
      <c r="B13" s="180"/>
      <c r="C13" s="180"/>
      <c r="D13" s="180"/>
      <c r="E13" s="180"/>
      <c r="F13" s="180"/>
      <c r="G13" s="180"/>
      <c r="H13" s="180"/>
      <c r="I13" s="180"/>
    </row>
    <row r="14" spans="1:9" x14ac:dyDescent="0.3">
      <c r="A14" s="145"/>
      <c r="B14" s="145"/>
      <c r="C14" s="145"/>
      <c r="D14" s="145"/>
      <c r="E14" s="145"/>
      <c r="F14" s="145"/>
      <c r="G14" s="145"/>
      <c r="H14" s="145"/>
      <c r="I14" s="145"/>
    </row>
    <row r="15" spans="1:9" ht="36" customHeight="1" x14ac:dyDescent="0.3">
      <c r="A15" s="184" t="s">
        <v>568</v>
      </c>
      <c r="B15" s="184"/>
      <c r="C15" s="184"/>
      <c r="D15" s="184"/>
      <c r="E15" s="184"/>
      <c r="F15" s="184"/>
      <c r="G15" s="184"/>
      <c r="H15" s="184"/>
      <c r="I15" s="184"/>
    </row>
    <row r="16" spans="1:9" ht="36" customHeight="1" x14ac:dyDescent="0.3">
      <c r="A16" s="184"/>
      <c r="B16" s="184"/>
      <c r="C16" s="184"/>
      <c r="D16" s="184"/>
      <c r="E16" s="184"/>
      <c r="F16" s="184"/>
      <c r="G16" s="184"/>
      <c r="H16" s="184"/>
      <c r="I16" s="184"/>
    </row>
    <row r="17" spans="1:9" x14ac:dyDescent="0.3">
      <c r="A17" s="145"/>
      <c r="B17" s="145"/>
      <c r="C17" s="145"/>
      <c r="D17" s="145"/>
      <c r="E17" s="145"/>
      <c r="F17" s="145"/>
      <c r="G17" s="145"/>
      <c r="H17" s="145"/>
      <c r="I17" s="145"/>
    </row>
    <row r="18" spans="1:9" x14ac:dyDescent="0.3">
      <c r="A18" s="180" t="s">
        <v>569</v>
      </c>
      <c r="B18" s="180"/>
      <c r="C18" s="180"/>
      <c r="D18" s="180"/>
      <c r="E18" s="180"/>
      <c r="F18" s="180"/>
      <c r="G18" s="180"/>
      <c r="H18" s="180"/>
      <c r="I18" s="180"/>
    </row>
    <row r="19" spans="1:9" x14ac:dyDescent="0.3">
      <c r="A19" s="180"/>
      <c r="B19" s="180"/>
      <c r="C19" s="180"/>
      <c r="D19" s="180"/>
      <c r="E19" s="180"/>
      <c r="F19" s="180"/>
      <c r="G19" s="180"/>
      <c r="H19" s="180"/>
      <c r="I19" s="180"/>
    </row>
    <row r="20" spans="1:9" ht="66" customHeight="1" x14ac:dyDescent="0.3">
      <c r="A20" s="180"/>
      <c r="B20" s="180"/>
      <c r="C20" s="180"/>
      <c r="D20" s="180"/>
      <c r="E20" s="180"/>
      <c r="F20" s="180"/>
      <c r="G20" s="180"/>
      <c r="H20" s="180"/>
      <c r="I20" s="180"/>
    </row>
    <row r="21" spans="1:9" x14ac:dyDescent="0.3">
      <c r="A21" s="146"/>
      <c r="B21" s="146"/>
      <c r="C21" s="146"/>
      <c r="D21" s="146"/>
      <c r="E21" s="146"/>
      <c r="F21" s="146"/>
      <c r="G21" s="146"/>
      <c r="H21" s="146"/>
      <c r="I21" s="146"/>
    </row>
    <row r="22" spans="1:9" x14ac:dyDescent="0.3">
      <c r="A22" s="146"/>
      <c r="B22" s="146"/>
      <c r="C22" s="146"/>
      <c r="D22" s="146"/>
      <c r="E22" s="146"/>
      <c r="F22" s="146"/>
      <c r="G22" s="146"/>
      <c r="H22" s="146"/>
      <c r="I22" s="146"/>
    </row>
    <row r="23" spans="1:9" x14ac:dyDescent="0.3">
      <c r="A23" s="181" t="s">
        <v>570</v>
      </c>
      <c r="B23" s="181"/>
      <c r="C23" s="181"/>
      <c r="D23" s="181"/>
      <c r="E23" s="181"/>
      <c r="F23" s="181"/>
      <c r="G23" s="181"/>
      <c r="H23" s="181"/>
      <c r="I23" s="181"/>
    </row>
    <row r="24" spans="1:9" x14ac:dyDescent="0.3">
      <c r="A24" s="181"/>
      <c r="B24" s="181"/>
      <c r="C24" s="181"/>
      <c r="D24" s="181"/>
      <c r="E24" s="181"/>
      <c r="F24" s="181"/>
      <c r="G24" s="181"/>
      <c r="H24" s="181"/>
      <c r="I24" s="181"/>
    </row>
    <row r="25" spans="1:9" x14ac:dyDescent="0.3">
      <c r="A25" s="181"/>
      <c r="B25" s="181"/>
      <c r="C25" s="181"/>
      <c r="D25" s="181"/>
      <c r="E25" s="181"/>
      <c r="F25" s="181"/>
      <c r="G25" s="181"/>
      <c r="H25" s="181"/>
      <c r="I25" s="181"/>
    </row>
    <row r="26" spans="1:9" x14ac:dyDescent="0.3">
      <c r="A26" s="146"/>
      <c r="B26" s="146"/>
      <c r="C26" s="146"/>
      <c r="D26" s="146"/>
      <c r="E26" s="146"/>
      <c r="F26" s="146"/>
      <c r="G26" s="146"/>
      <c r="H26" s="146"/>
      <c r="I26" s="146"/>
    </row>
    <row r="27" spans="1:9" x14ac:dyDescent="0.3">
      <c r="A27" s="180"/>
      <c r="B27" s="180"/>
      <c r="C27" s="180"/>
      <c r="D27" s="180"/>
      <c r="E27" s="180"/>
      <c r="F27" s="180"/>
      <c r="G27" s="180"/>
      <c r="H27" s="180"/>
      <c r="I27" s="180"/>
    </row>
  </sheetData>
  <mergeCells count="9">
    <mergeCell ref="A18:I20"/>
    <mergeCell ref="A23:I25"/>
    <mergeCell ref="A27:I27"/>
    <mergeCell ref="A1:I2"/>
    <mergeCell ref="A3:I5"/>
    <mergeCell ref="A7:I7"/>
    <mergeCell ref="A9:H9"/>
    <mergeCell ref="A11:I13"/>
    <mergeCell ref="A15:I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24"/>
  <sheetViews>
    <sheetView tabSelected="1" workbookViewId="0">
      <selection activeCell="D7" sqref="D7"/>
    </sheetView>
  </sheetViews>
  <sheetFormatPr baseColWidth="10" defaultRowHeight="14.4" x14ac:dyDescent="0.3"/>
  <cols>
    <col min="1" max="3" width="49.88671875" style="1" customWidth="1"/>
    <col min="4" max="4" width="20.33203125" customWidth="1"/>
  </cols>
  <sheetData>
    <row r="1" spans="1:8" ht="16.2" thickBot="1" x14ac:dyDescent="0.35">
      <c r="A1" s="187" t="s">
        <v>584</v>
      </c>
      <c r="B1" s="187"/>
      <c r="C1" s="188"/>
    </row>
    <row r="2" spans="1:8" ht="16.5" customHeight="1" x14ac:dyDescent="0.3">
      <c r="A2" s="189" t="s">
        <v>0</v>
      </c>
      <c r="B2" s="114" t="s">
        <v>527</v>
      </c>
      <c r="C2" s="147"/>
      <c r="D2" s="192" t="s">
        <v>571</v>
      </c>
      <c r="E2" s="193"/>
      <c r="F2" s="193"/>
      <c r="G2" s="193"/>
      <c r="H2" s="193"/>
    </row>
    <row r="3" spans="1:8" ht="15" thickBot="1" x14ac:dyDescent="0.35">
      <c r="A3" s="190"/>
      <c r="B3" s="114" t="s">
        <v>528</v>
      </c>
      <c r="C3" s="148"/>
      <c r="D3" s="192"/>
      <c r="E3" s="193"/>
      <c r="F3" s="193"/>
      <c r="G3" s="193"/>
      <c r="H3" s="193"/>
    </row>
    <row r="4" spans="1:8" x14ac:dyDescent="0.3">
      <c r="A4" s="190"/>
      <c r="B4" s="115" t="s">
        <v>529</v>
      </c>
      <c r="C4" s="149" t="e">
        <f>INDEX(et_nofinesset_ouverts,MATCH($C$3,et_raison_sociale,0))</f>
        <v>#N/A</v>
      </c>
      <c r="D4" s="150"/>
    </row>
    <row r="5" spans="1:8" ht="28.8" x14ac:dyDescent="0.3">
      <c r="A5" s="190"/>
      <c r="B5" s="116" t="s">
        <v>530</v>
      </c>
      <c r="C5" s="151" t="e">
        <f>INDEX(et_categ_libellé,MATCH($C$3,et_raison_sociale,0))</f>
        <v>#N/A</v>
      </c>
      <c r="D5" s="150"/>
    </row>
    <row r="6" spans="1:8" ht="15" thickBot="1" x14ac:dyDescent="0.35">
      <c r="A6" s="191"/>
      <c r="B6" s="116" t="s">
        <v>531</v>
      </c>
      <c r="C6" s="151" t="e">
        <f>INDEX(et_commune_libellé,MATCH($C$3,et_raison_sociale,0))</f>
        <v>#N/A</v>
      </c>
      <c r="D6" s="150"/>
    </row>
    <row r="7" spans="1:8" ht="29.4" thickBot="1" x14ac:dyDescent="0.35">
      <c r="A7" s="117" t="s">
        <v>532</v>
      </c>
      <c r="B7" s="118" t="s">
        <v>5</v>
      </c>
      <c r="C7" s="152"/>
      <c r="D7" s="150"/>
    </row>
    <row r="8" spans="1:8" ht="43.2" x14ac:dyDescent="0.3">
      <c r="A8" s="189" t="s">
        <v>533</v>
      </c>
      <c r="B8" s="119" t="s">
        <v>572</v>
      </c>
      <c r="C8" s="153"/>
      <c r="D8" s="150"/>
    </row>
    <row r="9" spans="1:8" ht="57.6" x14ac:dyDescent="0.3">
      <c r="A9" s="190"/>
      <c r="B9" s="120" t="s">
        <v>573</v>
      </c>
      <c r="C9" s="154"/>
      <c r="D9" s="150"/>
    </row>
    <row r="10" spans="1:8" ht="50.25" customHeight="1" x14ac:dyDescent="0.3">
      <c r="A10" s="190"/>
      <c r="B10" s="120" t="s">
        <v>534</v>
      </c>
      <c r="C10" s="154"/>
      <c r="D10" s="150"/>
    </row>
    <row r="11" spans="1:8" ht="43.8" thickBot="1" x14ac:dyDescent="0.35">
      <c r="A11" s="191"/>
      <c r="B11" s="121" t="s">
        <v>535</v>
      </c>
      <c r="C11" s="155">
        <f>COUNTA(N°FINESS_ET)</f>
        <v>0</v>
      </c>
      <c r="D11" s="150"/>
    </row>
    <row r="12" spans="1:8" ht="15" thickBot="1" x14ac:dyDescent="0.35">
      <c r="A12" s="186" t="s">
        <v>536</v>
      </c>
      <c r="B12" s="115" t="s">
        <v>574</v>
      </c>
      <c r="C12" s="156">
        <f>SUM(Nombre_de_Médecins)</f>
        <v>0</v>
      </c>
      <c r="D12" s="150"/>
    </row>
    <row r="13" spans="1:8" ht="15" thickBot="1" x14ac:dyDescent="0.35">
      <c r="A13" s="186"/>
      <c r="B13" s="116" t="s">
        <v>575</v>
      </c>
      <c r="C13" s="157">
        <f>SUM(Nombre_d_IDE)</f>
        <v>0</v>
      </c>
      <c r="D13" s="150"/>
    </row>
    <row r="14" spans="1:8" ht="15" thickBot="1" x14ac:dyDescent="0.35">
      <c r="A14" s="186"/>
      <c r="B14" s="116" t="s">
        <v>576</v>
      </c>
      <c r="C14" s="157">
        <f>SUM(Nombre_d_Aides_Soignants)</f>
        <v>0</v>
      </c>
      <c r="D14" s="150"/>
    </row>
    <row r="15" spans="1:8" ht="15" thickBot="1" x14ac:dyDescent="0.35">
      <c r="A15" s="186"/>
      <c r="B15" s="116" t="s">
        <v>577</v>
      </c>
      <c r="C15" s="157">
        <f>SUM(Nombre_d_Aides_Médico_Psychologiques)</f>
        <v>0</v>
      </c>
      <c r="D15" s="150"/>
    </row>
    <row r="16" spans="1:8" ht="15" thickBot="1" x14ac:dyDescent="0.35">
      <c r="A16" s="186"/>
      <c r="B16" s="116" t="s">
        <v>578</v>
      </c>
      <c r="C16" s="157">
        <f>SUM(Nombre_de_Kinésithérapeutes)</f>
        <v>0</v>
      </c>
      <c r="D16" s="150"/>
    </row>
    <row r="17" spans="1:4" ht="15" thickBot="1" x14ac:dyDescent="0.35">
      <c r="A17" s="186"/>
      <c r="B17" s="116" t="s">
        <v>579</v>
      </c>
      <c r="C17" s="157">
        <f>SUM(Nombre_de_Rééducateurs_APA)</f>
        <v>0</v>
      </c>
      <c r="D17" s="150"/>
    </row>
    <row r="18" spans="1:4" ht="15" thickBot="1" x14ac:dyDescent="0.35">
      <c r="A18" s="186"/>
      <c r="B18" s="116" t="s">
        <v>580</v>
      </c>
      <c r="C18" s="157">
        <f>SUM(Nombre_d_Ergothérapeutes)</f>
        <v>0</v>
      </c>
      <c r="D18" s="150"/>
    </row>
    <row r="19" spans="1:4" ht="15" thickBot="1" x14ac:dyDescent="0.35">
      <c r="A19" s="186"/>
      <c r="B19" s="116" t="s">
        <v>581</v>
      </c>
      <c r="C19" s="157">
        <f>SUM(Nombre_de_Diététicien_ne_s)</f>
        <v>0</v>
      </c>
      <c r="D19" s="150"/>
    </row>
    <row r="20" spans="1:4" ht="15" thickBot="1" x14ac:dyDescent="0.35">
      <c r="A20" s="186"/>
      <c r="B20" s="116" t="s">
        <v>582</v>
      </c>
      <c r="C20" s="157">
        <f>SUM(Nombre_de_Psychologues)</f>
        <v>0</v>
      </c>
      <c r="D20" s="150"/>
    </row>
    <row r="21" spans="1:4" ht="15" thickBot="1" x14ac:dyDescent="0.35">
      <c r="A21" s="186"/>
      <c r="B21" s="122" t="s">
        <v>583</v>
      </c>
      <c r="C21" s="157">
        <f>SUM(Nombre_de_Psychomotricien_ne_s)</f>
        <v>0</v>
      </c>
      <c r="D21" s="150"/>
    </row>
    <row r="22" spans="1:4" ht="29.4" thickBot="1" x14ac:dyDescent="0.35">
      <c r="A22" s="185" t="s">
        <v>537</v>
      </c>
      <c r="B22" s="115" t="s">
        <v>538</v>
      </c>
      <c r="C22" s="157">
        <v>0</v>
      </c>
      <c r="D22" s="150"/>
    </row>
    <row r="23" spans="1:4" ht="29.4" thickBot="1" x14ac:dyDescent="0.35">
      <c r="A23" s="186"/>
      <c r="B23" s="116" t="s">
        <v>6788</v>
      </c>
      <c r="C23" s="157">
        <f>COUNTIF(Avez_vous_participé_à_des_réunions_de_pilotage_du_projet_avec_le_porteur_et_ou_les_autres_établissements_participants___OUI_NON,"Oui")</f>
        <v>0</v>
      </c>
      <c r="D23" s="150"/>
    </row>
    <row r="24" spans="1:4" ht="29.4" thickBot="1" x14ac:dyDescent="0.35">
      <c r="A24" s="186"/>
      <c r="B24" s="122" t="s">
        <v>6787</v>
      </c>
      <c r="C24" s="157">
        <f>COUNTIF(Nombre_de_réunions_de_coordination_des_intervenants_organisées_en_interne,"Oui")</f>
        <v>0</v>
      </c>
      <c r="D24" s="150"/>
    </row>
  </sheetData>
  <sheetProtection sheet="1" objects="1" scenarios="1" formatColumns="0" formatRows="0"/>
  <mergeCells count="6">
    <mergeCell ref="A22:A24"/>
    <mergeCell ref="A1:C1"/>
    <mergeCell ref="A2:A6"/>
    <mergeCell ref="D2:H3"/>
    <mergeCell ref="A8:A11"/>
    <mergeCell ref="A12:A21"/>
  </mergeCells>
  <dataValidations count="3">
    <dataValidation type="list" allowBlank="1" showInputMessage="1" showErrorMessage="1" promptTitle="Selectionner l'établissement " prompt="Selectionner l'établissement porteur du projet" sqref="C3" xr:uid="{00000000-0002-0000-0200-000000000000}">
      <formula1>INDIRECT(SUBSTITUTE(C2," ","_"))</formula1>
    </dataValidation>
    <dataValidation type="list" allowBlank="1" showInputMessage="1" showErrorMessage="1" prompt="Menu déroulant" sqref="C8:C9" xr:uid="{00000000-0002-0000-0200-000001000000}">
      <formula1>Oui_Non</formula1>
    </dataValidation>
    <dataValidation type="list" showInputMessage="1" showErrorMessage="1" errorTitle="Département" error="Sélectionner le département" promptTitle="Département" prompt="Sélectionner le département" sqref="C2" xr:uid="{00000000-0002-0000-0200-000002000000}">
      <formula1>DEP</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A1:S56"/>
  <sheetViews>
    <sheetView workbookViewId="0">
      <selection activeCell="U10" sqref="U10"/>
    </sheetView>
  </sheetViews>
  <sheetFormatPr baseColWidth="10" defaultRowHeight="14.4" x14ac:dyDescent="0.3"/>
  <cols>
    <col min="1" max="1" width="26.88671875" style="1" bestFit="1" customWidth="1"/>
    <col min="2" max="2" width="51.44140625" style="137" customWidth="1"/>
    <col min="3" max="3" width="18.44140625" style="1" customWidth="1"/>
    <col min="4" max="11" width="18.44140625" customWidth="1"/>
    <col min="12" max="12" width="19.5546875" customWidth="1"/>
    <col min="13" max="19" width="28.6640625" customWidth="1"/>
  </cols>
  <sheetData>
    <row r="1" spans="1:19" ht="63.75" customHeight="1" x14ac:dyDescent="0.3">
      <c r="A1" s="123" t="s">
        <v>6771</v>
      </c>
      <c r="B1" s="124"/>
      <c r="C1" s="140" t="s">
        <v>539</v>
      </c>
      <c r="D1" s="140" t="s">
        <v>540</v>
      </c>
      <c r="E1" s="140" t="s">
        <v>541</v>
      </c>
      <c r="F1" s="140" t="s">
        <v>542</v>
      </c>
      <c r="G1" s="140" t="s">
        <v>543</v>
      </c>
      <c r="H1" s="140" t="s">
        <v>544</v>
      </c>
      <c r="I1" s="140" t="s">
        <v>545</v>
      </c>
      <c r="J1" s="140" t="s">
        <v>546</v>
      </c>
      <c r="K1" s="140" t="s">
        <v>547</v>
      </c>
      <c r="L1" s="140" t="s">
        <v>548</v>
      </c>
      <c r="M1" s="142" t="s">
        <v>6780</v>
      </c>
      <c r="N1" s="142" t="s">
        <v>6781</v>
      </c>
      <c r="O1" s="142" t="s">
        <v>6782</v>
      </c>
      <c r="P1" s="142" t="s">
        <v>6783</v>
      </c>
      <c r="Q1" s="142" t="s">
        <v>6784</v>
      </c>
      <c r="R1" s="142" t="s">
        <v>6785</v>
      </c>
      <c r="S1" s="142" t="s">
        <v>6786</v>
      </c>
    </row>
    <row r="2" spans="1:19" ht="15.75" customHeight="1" x14ac:dyDescent="0.3">
      <c r="A2" s="194" t="s">
        <v>0</v>
      </c>
      <c r="B2" s="125" t="s">
        <v>6776</v>
      </c>
      <c r="C2" s="126"/>
      <c r="D2" s="127"/>
      <c r="E2" s="127"/>
      <c r="F2" s="127"/>
      <c r="G2" s="127"/>
      <c r="H2" s="127"/>
      <c r="I2" s="127"/>
      <c r="J2" s="127"/>
      <c r="K2" s="127"/>
      <c r="L2" s="127"/>
      <c r="M2" s="127"/>
      <c r="N2" s="127"/>
      <c r="O2" s="127"/>
      <c r="P2" s="127"/>
      <c r="Q2" s="127"/>
      <c r="R2" s="127"/>
      <c r="S2" s="127"/>
    </row>
    <row r="3" spans="1:19" ht="15.75" customHeight="1" x14ac:dyDescent="0.3">
      <c r="A3" s="195"/>
      <c r="B3" s="128" t="s">
        <v>6777</v>
      </c>
      <c r="C3" s="126"/>
      <c r="D3" s="127"/>
      <c r="E3" s="127"/>
      <c r="F3" s="127"/>
      <c r="G3" s="127"/>
      <c r="H3" s="127"/>
      <c r="I3" s="127"/>
      <c r="J3" s="127"/>
      <c r="K3" s="127"/>
      <c r="L3" s="127"/>
      <c r="M3" s="127"/>
      <c r="N3" s="127"/>
      <c r="O3" s="127"/>
      <c r="P3" s="127"/>
      <c r="Q3" s="127"/>
      <c r="R3" s="127"/>
      <c r="S3" s="127"/>
    </row>
    <row r="4" spans="1:19" ht="15.75" customHeight="1" x14ac:dyDescent="0.3">
      <c r="A4" s="195"/>
      <c r="B4" s="125" t="s">
        <v>1</v>
      </c>
      <c r="C4" s="126"/>
      <c r="D4" s="127"/>
      <c r="E4" s="127"/>
      <c r="F4" s="127"/>
      <c r="G4" s="127"/>
      <c r="H4" s="127"/>
      <c r="I4" s="127"/>
      <c r="J4" s="127"/>
      <c r="K4" s="127"/>
      <c r="L4" s="127"/>
      <c r="M4" s="127"/>
      <c r="N4" s="127"/>
      <c r="O4" s="127"/>
      <c r="P4" s="127"/>
      <c r="Q4" s="127"/>
      <c r="R4" s="127"/>
      <c r="S4" s="127"/>
    </row>
    <row r="5" spans="1:19" ht="15.75" customHeight="1" x14ac:dyDescent="0.3">
      <c r="A5" s="195"/>
      <c r="B5" s="128" t="s">
        <v>6778</v>
      </c>
      <c r="C5" s="126"/>
      <c r="D5" s="127"/>
      <c r="E5" s="127"/>
      <c r="F5" s="127"/>
      <c r="G5" s="127"/>
      <c r="H5" s="127"/>
      <c r="I5" s="127"/>
      <c r="J5" s="127"/>
      <c r="K5" s="127"/>
      <c r="L5" s="127"/>
      <c r="M5" s="127"/>
      <c r="N5" s="127"/>
      <c r="O5" s="127"/>
      <c r="P5" s="127"/>
      <c r="Q5" s="127"/>
      <c r="R5" s="127"/>
      <c r="S5" s="127"/>
    </row>
    <row r="6" spans="1:19" ht="15.75" customHeight="1" x14ac:dyDescent="0.3">
      <c r="A6" s="195"/>
      <c r="B6" s="125" t="s">
        <v>6779</v>
      </c>
      <c r="C6" s="130"/>
      <c r="D6" s="127"/>
      <c r="E6" s="127"/>
      <c r="F6" s="127"/>
      <c r="G6" s="127"/>
      <c r="H6" s="127"/>
      <c r="I6" s="127"/>
      <c r="J6" s="127"/>
      <c r="K6" s="127"/>
      <c r="L6" s="127"/>
      <c r="M6" s="127"/>
      <c r="N6" s="127"/>
      <c r="O6" s="127"/>
      <c r="P6" s="127"/>
      <c r="Q6" s="127"/>
      <c r="R6" s="127"/>
      <c r="S6" s="127"/>
    </row>
    <row r="7" spans="1:19" ht="15.75" customHeight="1" x14ac:dyDescent="0.3">
      <c r="A7" s="196"/>
      <c r="B7" s="128" t="s">
        <v>6775</v>
      </c>
      <c r="C7" s="126"/>
      <c r="D7" s="127"/>
      <c r="E7" s="127"/>
      <c r="F7" s="127"/>
      <c r="G7" s="127"/>
      <c r="H7" s="127"/>
      <c r="I7" s="127"/>
      <c r="J7" s="127"/>
      <c r="K7" s="127"/>
      <c r="L7" s="127"/>
      <c r="M7" s="127"/>
      <c r="N7" s="127"/>
      <c r="O7" s="127"/>
      <c r="P7" s="127"/>
      <c r="Q7" s="127"/>
      <c r="R7" s="127"/>
      <c r="S7" s="127"/>
    </row>
    <row r="8" spans="1:19" ht="15.6" x14ac:dyDescent="0.3">
      <c r="A8" s="131" t="s">
        <v>549</v>
      </c>
      <c r="B8" s="128" t="s">
        <v>5</v>
      </c>
      <c r="C8" s="132"/>
      <c r="D8" s="129"/>
      <c r="E8" s="129"/>
      <c r="F8" s="129"/>
      <c r="G8" s="129"/>
      <c r="H8" s="129"/>
      <c r="I8" s="129"/>
      <c r="J8" s="129"/>
      <c r="K8" s="129"/>
      <c r="L8" s="129"/>
      <c r="M8" s="129"/>
      <c r="N8" s="129"/>
      <c r="O8" s="129"/>
      <c r="P8" s="129"/>
      <c r="Q8" s="129"/>
      <c r="R8" s="129"/>
      <c r="S8" s="129"/>
    </row>
    <row r="9" spans="1:19" ht="15.75" customHeight="1" x14ac:dyDescent="0.3">
      <c r="A9" s="197" t="s">
        <v>550</v>
      </c>
      <c r="B9" s="125" t="s">
        <v>6</v>
      </c>
      <c r="C9" s="127"/>
      <c r="D9" s="127"/>
      <c r="E9" s="127"/>
      <c r="F9" s="127"/>
      <c r="G9" s="127"/>
      <c r="H9" s="127"/>
      <c r="I9" s="127"/>
      <c r="J9" s="127"/>
      <c r="K9" s="127"/>
      <c r="L9" s="127"/>
      <c r="M9" s="127"/>
      <c r="N9" s="127"/>
      <c r="O9" s="127"/>
      <c r="P9" s="127"/>
      <c r="Q9" s="127"/>
      <c r="R9" s="127"/>
      <c r="S9" s="127"/>
    </row>
    <row r="10" spans="1:19" ht="15.75" customHeight="1" x14ac:dyDescent="0.3">
      <c r="A10" s="197"/>
      <c r="B10" s="128" t="s">
        <v>7</v>
      </c>
      <c r="C10" s="129"/>
      <c r="D10" s="129"/>
      <c r="E10" s="129"/>
      <c r="F10" s="129"/>
      <c r="G10" s="129"/>
      <c r="H10" s="129"/>
      <c r="I10" s="129"/>
      <c r="J10" s="129"/>
      <c r="K10" s="129"/>
      <c r="L10" s="129"/>
      <c r="M10" s="129"/>
      <c r="N10" s="129"/>
      <c r="O10" s="129"/>
      <c r="P10" s="129"/>
      <c r="Q10" s="129"/>
      <c r="R10" s="129"/>
      <c r="S10" s="129"/>
    </row>
    <row r="11" spans="1:19" ht="15.75" customHeight="1" x14ac:dyDescent="0.3">
      <c r="A11" s="197"/>
      <c r="B11" s="125" t="s">
        <v>8</v>
      </c>
      <c r="C11" s="127"/>
      <c r="D11" s="127"/>
      <c r="E11" s="127"/>
      <c r="F11" s="127"/>
      <c r="G11" s="127"/>
      <c r="H11" s="127"/>
      <c r="I11" s="127"/>
      <c r="J11" s="127"/>
      <c r="K11" s="127"/>
      <c r="L11" s="127"/>
      <c r="M11" s="127"/>
      <c r="N11" s="127"/>
      <c r="O11" s="127"/>
      <c r="P11" s="127"/>
      <c r="Q11" s="127"/>
      <c r="R11" s="127"/>
      <c r="S11" s="127"/>
    </row>
    <row r="12" spans="1:19" ht="15.75" customHeight="1" x14ac:dyDescent="0.3">
      <c r="A12" s="197"/>
      <c r="B12" s="128" t="s">
        <v>9</v>
      </c>
      <c r="C12" s="129"/>
      <c r="D12" s="129"/>
      <c r="E12" s="129"/>
      <c r="F12" s="129"/>
      <c r="G12" s="129"/>
      <c r="H12" s="129"/>
      <c r="I12" s="129"/>
      <c r="J12" s="129"/>
      <c r="K12" s="129"/>
      <c r="L12" s="129"/>
      <c r="M12" s="129"/>
      <c r="N12" s="129"/>
      <c r="O12" s="129"/>
      <c r="P12" s="129"/>
      <c r="Q12" s="129"/>
      <c r="R12" s="129"/>
      <c r="S12" s="129"/>
    </row>
    <row r="13" spans="1:19" ht="15.75" customHeight="1" x14ac:dyDescent="0.3">
      <c r="A13" s="197"/>
      <c r="B13" s="125" t="s">
        <v>10</v>
      </c>
      <c r="C13" s="127"/>
      <c r="D13" s="127"/>
      <c r="E13" s="127"/>
      <c r="F13" s="127"/>
      <c r="G13" s="127"/>
      <c r="H13" s="127"/>
      <c r="I13" s="127"/>
      <c r="J13" s="127"/>
      <c r="K13" s="127"/>
      <c r="L13" s="127"/>
      <c r="M13" s="127"/>
      <c r="N13" s="127"/>
      <c r="O13" s="127"/>
      <c r="P13" s="127"/>
      <c r="Q13" s="127"/>
      <c r="R13" s="127"/>
      <c r="S13" s="127"/>
    </row>
    <row r="14" spans="1:19" ht="15.75" customHeight="1" x14ac:dyDescent="0.3">
      <c r="A14" s="197"/>
      <c r="B14" s="128" t="s">
        <v>11</v>
      </c>
      <c r="C14" s="129"/>
      <c r="D14" s="129"/>
      <c r="E14" s="129"/>
      <c r="F14" s="129"/>
      <c r="G14" s="129"/>
      <c r="H14" s="129"/>
      <c r="I14" s="129"/>
      <c r="J14" s="129"/>
      <c r="K14" s="129"/>
      <c r="L14" s="129"/>
      <c r="M14" s="129"/>
      <c r="N14" s="129"/>
      <c r="O14" s="129"/>
      <c r="P14" s="129"/>
      <c r="Q14" s="129"/>
      <c r="R14" s="129"/>
      <c r="S14" s="129"/>
    </row>
    <row r="15" spans="1:19" ht="15.75" customHeight="1" x14ac:dyDescent="0.3">
      <c r="A15" s="197"/>
      <c r="B15" s="125" t="s">
        <v>12</v>
      </c>
      <c r="C15" s="127"/>
      <c r="D15" s="127"/>
      <c r="E15" s="127"/>
      <c r="F15" s="127"/>
      <c r="G15" s="127"/>
      <c r="H15" s="127"/>
      <c r="I15" s="127"/>
      <c r="J15" s="127"/>
      <c r="K15" s="127"/>
      <c r="L15" s="127"/>
      <c r="M15" s="127"/>
      <c r="N15" s="127"/>
      <c r="O15" s="127"/>
      <c r="P15" s="127"/>
      <c r="Q15" s="127"/>
      <c r="R15" s="127"/>
      <c r="S15" s="127"/>
    </row>
    <row r="16" spans="1:19" ht="15.75" customHeight="1" x14ac:dyDescent="0.3">
      <c r="A16" s="197"/>
      <c r="B16" s="128" t="s">
        <v>13</v>
      </c>
      <c r="C16" s="129"/>
      <c r="D16" s="129"/>
      <c r="E16" s="129"/>
      <c r="F16" s="129"/>
      <c r="G16" s="129"/>
      <c r="H16" s="129"/>
      <c r="I16" s="129"/>
      <c r="J16" s="129"/>
      <c r="K16" s="129"/>
      <c r="L16" s="129"/>
      <c r="M16" s="129"/>
      <c r="N16" s="129"/>
      <c r="O16" s="129"/>
      <c r="P16" s="129"/>
      <c r="Q16" s="129"/>
      <c r="R16" s="129"/>
      <c r="S16" s="129"/>
    </row>
    <row r="17" spans="1:19" ht="15.75" customHeight="1" x14ac:dyDescent="0.3">
      <c r="A17" s="197"/>
      <c r="B17" s="125" t="s">
        <v>14</v>
      </c>
      <c r="C17" s="127"/>
      <c r="D17" s="127"/>
      <c r="E17" s="127"/>
      <c r="F17" s="127"/>
      <c r="G17" s="127"/>
      <c r="H17" s="127"/>
      <c r="I17" s="127"/>
      <c r="J17" s="127"/>
      <c r="K17" s="127"/>
      <c r="L17" s="127"/>
      <c r="M17" s="127"/>
      <c r="N17" s="127"/>
      <c r="O17" s="127"/>
      <c r="P17" s="127"/>
      <c r="Q17" s="127"/>
      <c r="R17" s="127"/>
      <c r="S17" s="127"/>
    </row>
    <row r="18" spans="1:19" ht="15.75" customHeight="1" x14ac:dyDescent="0.3">
      <c r="A18" s="197"/>
      <c r="B18" s="128" t="s">
        <v>15</v>
      </c>
      <c r="C18" s="129"/>
      <c r="D18" s="129"/>
      <c r="E18" s="129"/>
      <c r="F18" s="129"/>
      <c r="G18" s="129"/>
      <c r="H18" s="129"/>
      <c r="I18" s="129"/>
      <c r="J18" s="129"/>
      <c r="K18" s="129"/>
      <c r="L18" s="129"/>
      <c r="M18" s="129"/>
      <c r="N18" s="129"/>
      <c r="O18" s="129"/>
      <c r="P18" s="129"/>
      <c r="Q18" s="129"/>
      <c r="R18" s="129"/>
      <c r="S18" s="129"/>
    </row>
    <row r="19" spans="1:19" ht="28.8" x14ac:dyDescent="0.3">
      <c r="A19" s="197" t="s">
        <v>16</v>
      </c>
      <c r="B19" s="125" t="s">
        <v>17</v>
      </c>
      <c r="C19" s="127"/>
      <c r="D19" s="127"/>
      <c r="E19" s="127"/>
      <c r="F19" s="127"/>
      <c r="G19" s="127"/>
      <c r="H19" s="127"/>
      <c r="I19" s="127"/>
      <c r="J19" s="127"/>
      <c r="K19" s="127"/>
      <c r="L19" s="127"/>
      <c r="M19" s="127"/>
      <c r="N19" s="127"/>
      <c r="O19" s="127"/>
      <c r="P19" s="127"/>
      <c r="Q19" s="127"/>
      <c r="R19" s="127"/>
      <c r="S19" s="127"/>
    </row>
    <row r="20" spans="1:19" ht="43.2" x14ac:dyDescent="0.3">
      <c r="A20" s="197"/>
      <c r="B20" s="128" t="s">
        <v>478</v>
      </c>
      <c r="C20" s="129"/>
      <c r="D20" s="129"/>
      <c r="E20" s="129"/>
      <c r="F20" s="129"/>
      <c r="G20" s="129"/>
      <c r="H20" s="129"/>
      <c r="I20" s="129"/>
      <c r="J20" s="129"/>
      <c r="K20" s="129"/>
      <c r="L20" s="129"/>
      <c r="M20" s="129"/>
      <c r="N20" s="129"/>
      <c r="O20" s="129"/>
      <c r="P20" s="129"/>
      <c r="Q20" s="129"/>
      <c r="R20" s="129"/>
      <c r="S20" s="129"/>
    </row>
    <row r="21" spans="1:19" ht="43.2" x14ac:dyDescent="0.3">
      <c r="A21" s="197"/>
      <c r="B21" s="125" t="s">
        <v>477</v>
      </c>
      <c r="C21" s="127"/>
      <c r="D21" s="127"/>
      <c r="E21" s="127"/>
      <c r="F21" s="127"/>
      <c r="G21" s="127"/>
      <c r="H21" s="127"/>
      <c r="I21" s="127"/>
      <c r="J21" s="127"/>
      <c r="K21" s="127"/>
      <c r="L21" s="127"/>
      <c r="M21" s="127"/>
      <c r="N21" s="127"/>
      <c r="O21" s="127"/>
      <c r="P21" s="127"/>
      <c r="Q21" s="127"/>
      <c r="R21" s="127"/>
      <c r="S21" s="127"/>
    </row>
    <row r="22" spans="1:19" ht="43.2" x14ac:dyDescent="0.3">
      <c r="A22" s="197"/>
      <c r="B22" s="128" t="s">
        <v>479</v>
      </c>
      <c r="C22" s="129"/>
      <c r="D22" s="129"/>
      <c r="E22" s="129"/>
      <c r="F22" s="129"/>
      <c r="G22" s="129"/>
      <c r="H22" s="129"/>
      <c r="I22" s="129"/>
      <c r="J22" s="129"/>
      <c r="K22" s="129"/>
      <c r="L22" s="129"/>
      <c r="M22" s="129"/>
      <c r="N22" s="129"/>
      <c r="O22" s="129"/>
      <c r="P22" s="129"/>
      <c r="Q22" s="129"/>
      <c r="R22" s="129"/>
      <c r="S22" s="129"/>
    </row>
    <row r="23" spans="1:19" ht="28.8" x14ac:dyDescent="0.3">
      <c r="A23" s="197"/>
      <c r="B23" s="125" t="s">
        <v>480</v>
      </c>
      <c r="C23" s="127"/>
      <c r="D23" s="127"/>
      <c r="E23" s="127"/>
      <c r="F23" s="127"/>
      <c r="G23" s="127"/>
      <c r="H23" s="127"/>
      <c r="I23" s="127"/>
      <c r="J23" s="127"/>
      <c r="K23" s="127"/>
      <c r="L23" s="127"/>
      <c r="M23" s="127"/>
      <c r="N23" s="127"/>
      <c r="O23" s="127"/>
      <c r="P23" s="127"/>
      <c r="Q23" s="127"/>
      <c r="R23" s="127"/>
      <c r="S23" s="127"/>
    </row>
    <row r="24" spans="1:19" ht="150.75" customHeight="1" x14ac:dyDescent="0.3">
      <c r="A24" s="197"/>
      <c r="B24" s="133" t="s">
        <v>18</v>
      </c>
      <c r="C24" s="129"/>
      <c r="D24" s="129"/>
      <c r="E24" s="129"/>
      <c r="F24" s="129"/>
      <c r="G24" s="129"/>
      <c r="H24" s="129"/>
      <c r="I24" s="129"/>
      <c r="J24" s="129"/>
      <c r="K24" s="129"/>
      <c r="L24" s="129"/>
      <c r="M24" s="129"/>
      <c r="N24" s="129"/>
      <c r="O24" s="129"/>
      <c r="P24" s="129"/>
      <c r="Q24" s="129"/>
      <c r="R24" s="129"/>
      <c r="S24" s="129"/>
    </row>
    <row r="25" spans="1:19" ht="150.75" customHeight="1" x14ac:dyDescent="0.3">
      <c r="A25" s="197"/>
      <c r="B25" s="134" t="s">
        <v>19</v>
      </c>
      <c r="C25" s="127"/>
      <c r="D25" s="127"/>
      <c r="E25" s="127"/>
      <c r="F25" s="127"/>
      <c r="G25" s="127"/>
      <c r="H25" s="127"/>
      <c r="I25" s="127"/>
      <c r="J25" s="127"/>
      <c r="K25" s="127"/>
      <c r="L25" s="127"/>
      <c r="M25" s="127"/>
      <c r="N25" s="127"/>
      <c r="O25" s="127"/>
      <c r="P25" s="127"/>
      <c r="Q25" s="127"/>
      <c r="R25" s="127"/>
      <c r="S25" s="127"/>
    </row>
    <row r="26" spans="1:19" x14ac:dyDescent="0.3">
      <c r="A26" s="135"/>
      <c r="B26" s="136"/>
      <c r="C26" s="135"/>
    </row>
    <row r="27" spans="1:19" x14ac:dyDescent="0.3">
      <c r="A27" s="135"/>
      <c r="B27" s="136"/>
      <c r="C27" s="135"/>
    </row>
    <row r="28" spans="1:19" x14ac:dyDescent="0.3">
      <c r="A28" s="135"/>
      <c r="B28" s="136"/>
      <c r="C28" s="135"/>
    </row>
    <row r="29" spans="1:19" x14ac:dyDescent="0.3">
      <c r="A29" s="135"/>
      <c r="B29" s="136"/>
      <c r="C29" s="135"/>
    </row>
    <row r="30" spans="1:19" x14ac:dyDescent="0.3">
      <c r="A30" s="135"/>
      <c r="B30" s="136"/>
      <c r="C30" s="135"/>
    </row>
    <row r="31" spans="1:19" x14ac:dyDescent="0.3">
      <c r="A31" s="135"/>
      <c r="B31" s="136"/>
      <c r="C31" s="135"/>
    </row>
    <row r="32" spans="1:19" x14ac:dyDescent="0.3">
      <c r="A32" s="135"/>
      <c r="B32" s="136"/>
      <c r="C32" s="135"/>
    </row>
    <row r="33" spans="1:3" x14ac:dyDescent="0.3">
      <c r="A33" s="135"/>
      <c r="B33" s="136"/>
      <c r="C33" s="135"/>
    </row>
    <row r="34" spans="1:3" x14ac:dyDescent="0.3">
      <c r="A34" s="135"/>
      <c r="B34" s="136"/>
      <c r="C34" s="135"/>
    </row>
    <row r="35" spans="1:3" x14ac:dyDescent="0.3">
      <c r="A35" s="135"/>
      <c r="B35" s="136"/>
      <c r="C35" s="135"/>
    </row>
    <row r="36" spans="1:3" x14ac:dyDescent="0.3">
      <c r="A36" s="135"/>
      <c r="B36" s="136"/>
      <c r="C36" s="135"/>
    </row>
    <row r="37" spans="1:3" x14ac:dyDescent="0.3">
      <c r="A37" s="135"/>
      <c r="B37" s="136"/>
      <c r="C37" s="135"/>
    </row>
    <row r="38" spans="1:3" x14ac:dyDescent="0.3">
      <c r="A38" s="135"/>
      <c r="B38" s="136"/>
      <c r="C38" s="135"/>
    </row>
    <row r="39" spans="1:3" x14ac:dyDescent="0.3">
      <c r="A39" s="135"/>
      <c r="B39" s="136"/>
      <c r="C39" s="135"/>
    </row>
    <row r="40" spans="1:3" x14ac:dyDescent="0.3">
      <c r="A40" s="135"/>
      <c r="B40" s="136"/>
      <c r="C40" s="135"/>
    </row>
    <row r="41" spans="1:3" x14ac:dyDescent="0.3">
      <c r="A41" s="135"/>
      <c r="B41" s="136"/>
      <c r="C41" s="135"/>
    </row>
    <row r="42" spans="1:3" x14ac:dyDescent="0.3">
      <c r="A42" s="135"/>
      <c r="B42" s="136"/>
      <c r="C42" s="135"/>
    </row>
    <row r="43" spans="1:3" x14ac:dyDescent="0.3">
      <c r="A43" s="135"/>
      <c r="B43" s="136"/>
      <c r="C43" s="135"/>
    </row>
    <row r="44" spans="1:3" x14ac:dyDescent="0.3">
      <c r="A44" s="135"/>
      <c r="B44" s="136"/>
      <c r="C44" s="135"/>
    </row>
    <row r="45" spans="1:3" x14ac:dyDescent="0.3">
      <c r="A45" s="135"/>
      <c r="B45" s="136"/>
      <c r="C45" s="135"/>
    </row>
    <row r="46" spans="1:3" x14ac:dyDescent="0.3">
      <c r="A46" s="135"/>
      <c r="B46" s="136"/>
      <c r="C46" s="135"/>
    </row>
    <row r="47" spans="1:3" x14ac:dyDescent="0.3">
      <c r="A47" s="135"/>
      <c r="B47" s="136"/>
      <c r="C47" s="135"/>
    </row>
    <row r="48" spans="1:3" x14ac:dyDescent="0.3">
      <c r="A48" s="135"/>
      <c r="B48" s="136"/>
      <c r="C48" s="135"/>
    </row>
    <row r="49" spans="1:3" x14ac:dyDescent="0.3">
      <c r="A49" s="135"/>
      <c r="B49" s="136"/>
      <c r="C49" s="135"/>
    </row>
    <row r="50" spans="1:3" x14ac:dyDescent="0.3">
      <c r="A50" s="135"/>
      <c r="B50" s="136"/>
      <c r="C50" s="135"/>
    </row>
    <row r="51" spans="1:3" x14ac:dyDescent="0.3">
      <c r="A51" s="135"/>
      <c r="B51" s="136"/>
      <c r="C51" s="135"/>
    </row>
    <row r="52" spans="1:3" x14ac:dyDescent="0.3">
      <c r="A52" s="135"/>
      <c r="B52" s="136"/>
      <c r="C52" s="135"/>
    </row>
    <row r="53" spans="1:3" x14ac:dyDescent="0.3">
      <c r="A53" s="135"/>
      <c r="B53" s="136"/>
      <c r="C53" s="135"/>
    </row>
    <row r="54" spans="1:3" x14ac:dyDescent="0.3">
      <c r="A54" s="135"/>
      <c r="B54" s="136"/>
      <c r="C54" s="135"/>
    </row>
    <row r="55" spans="1:3" x14ac:dyDescent="0.3">
      <c r="A55" s="135"/>
      <c r="B55" s="136"/>
      <c r="C55" s="135"/>
    </row>
    <row r="56" spans="1:3" x14ac:dyDescent="0.3">
      <c r="A56" s="135"/>
      <c r="B56" s="136"/>
      <c r="C56" s="135"/>
    </row>
  </sheetData>
  <mergeCells count="3">
    <mergeCell ref="A2:A7"/>
    <mergeCell ref="A9:A18"/>
    <mergeCell ref="A19:A25"/>
  </mergeCells>
  <dataValidations count="3">
    <dataValidation type="list" showInputMessage="1" showErrorMessage="1" errorTitle="Département" error="Sélectionner le département" promptTitle="Département" prompt="Sélectionner le département" sqref="C7" xr:uid="{00000000-0002-0000-0300-000000000000}">
      <formula1>#REF!</formula1>
    </dataValidation>
    <dataValidation type="list" showInputMessage="1" showErrorMessage="1" error="Nombre d'ETP" prompt="Nombre d'ETP" sqref="C9:C18" xr:uid="{00000000-0002-0000-0300-000001000000}">
      <formula1>#REF!</formula1>
    </dataValidation>
    <dataValidation showInputMessage="1" showErrorMessage="1" errorTitle="Département" error="Sélectionner le département" promptTitle="Département" prompt="Sélectionner le département" sqref="C2:C3" xr:uid="{00000000-0002-0000-0300-000002000000}"/>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Département" error="Sélectionner le département" promptTitle="Département" prompt="Sélectionner le département" xr:uid="{00000000-0002-0000-0300-000003000000}">
          <x14:formula1>
            <xm:f>'Liste Porteur'!#REF!</xm:f>
          </x14:formula1>
          <xm:sqref>D2:S3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22"/>
  <sheetViews>
    <sheetView topLeftCell="U1" workbookViewId="0">
      <selection activeCell="N2" sqref="N2:Y19"/>
    </sheetView>
  </sheetViews>
  <sheetFormatPr baseColWidth="10" defaultRowHeight="14.4" x14ac:dyDescent="0.3"/>
  <cols>
    <col min="1" max="2" width="11.44140625" style="5" customWidth="1"/>
    <col min="4" max="4" width="42.44140625" bestFit="1" customWidth="1"/>
    <col min="5" max="5" width="10" bestFit="1" customWidth="1"/>
    <col min="6" max="9" width="42.44140625" customWidth="1"/>
    <col min="10" max="10" width="24" bestFit="1" customWidth="1"/>
    <col min="11" max="11" width="12.6640625" customWidth="1"/>
    <col min="12" max="12" width="16.44140625" customWidth="1"/>
    <col min="13" max="13" width="10.6640625" bestFit="1" customWidth="1"/>
    <col min="14" max="14" width="38.6640625" bestFit="1" customWidth="1"/>
    <col min="15" max="15" width="43.33203125" customWidth="1"/>
    <col min="16" max="16" width="52.109375" customWidth="1"/>
    <col min="17" max="17" width="48" customWidth="1"/>
    <col min="18" max="18" width="48.44140625" customWidth="1"/>
    <col min="19" max="19" width="44.33203125" customWidth="1"/>
    <col min="20" max="20" width="48.33203125" customWidth="1"/>
    <col min="21" max="21" width="47" customWidth="1"/>
    <col min="22" max="22" width="35.5546875" customWidth="1"/>
    <col min="23" max="23" width="38.88671875" bestFit="1" customWidth="1"/>
    <col min="24" max="24" width="20.44140625" bestFit="1" customWidth="1"/>
    <col min="25" max="25" width="26.88671875" bestFit="1" customWidth="1"/>
  </cols>
  <sheetData>
    <row r="1" spans="1:25" x14ac:dyDescent="0.3">
      <c r="A1" s="6" t="s">
        <v>298</v>
      </c>
      <c r="B1" s="2" t="s">
        <v>21</v>
      </c>
      <c r="C1" t="s">
        <v>22</v>
      </c>
      <c r="D1" s="3" t="s">
        <v>23</v>
      </c>
      <c r="E1" s="3" t="s">
        <v>24</v>
      </c>
      <c r="F1" s="3" t="s">
        <v>25</v>
      </c>
      <c r="G1" s="3" t="s">
        <v>408</v>
      </c>
      <c r="H1" s="3" t="s">
        <v>409</v>
      </c>
      <c r="I1" s="12" t="s">
        <v>316</v>
      </c>
      <c r="J1" s="3" t="s">
        <v>316</v>
      </c>
      <c r="K1" s="8" t="s">
        <v>21</v>
      </c>
      <c r="N1" s="85" t="s">
        <v>315</v>
      </c>
      <c r="O1" s="85" t="s">
        <v>314</v>
      </c>
      <c r="P1" s="85" t="s">
        <v>313</v>
      </c>
      <c r="Q1" s="85" t="s">
        <v>312</v>
      </c>
      <c r="R1" s="85" t="s">
        <v>311</v>
      </c>
      <c r="S1" s="85" t="s">
        <v>310</v>
      </c>
      <c r="T1" s="85" t="s">
        <v>309</v>
      </c>
      <c r="U1" s="85" t="s">
        <v>308</v>
      </c>
      <c r="V1" s="85" t="s">
        <v>307</v>
      </c>
      <c r="W1" s="85" t="s">
        <v>306</v>
      </c>
      <c r="X1" s="85" t="s">
        <v>305</v>
      </c>
      <c r="Y1" s="85" t="s">
        <v>304</v>
      </c>
    </row>
    <row r="2" spans="1:25" x14ac:dyDescent="0.3">
      <c r="A2" s="179"/>
      <c r="B2" t="s">
        <v>618</v>
      </c>
      <c r="C2" s="85" t="s">
        <v>30</v>
      </c>
      <c r="D2" t="s">
        <v>31</v>
      </c>
      <c r="E2" t="s">
        <v>32</v>
      </c>
      <c r="F2" t="s">
        <v>33</v>
      </c>
      <c r="G2" t="s">
        <v>210</v>
      </c>
      <c r="H2" t="s">
        <v>6789</v>
      </c>
      <c r="I2" s="13" t="s">
        <v>317</v>
      </c>
      <c r="J2" s="3" t="s">
        <v>317</v>
      </c>
      <c r="K2" s="141" t="s">
        <v>551</v>
      </c>
      <c r="L2" t="s">
        <v>481</v>
      </c>
      <c r="M2" s="85"/>
      <c r="N2" t="s">
        <v>31</v>
      </c>
      <c r="O2" t="s">
        <v>1293</v>
      </c>
      <c r="P2" t="s">
        <v>1917</v>
      </c>
      <c r="Q2" t="s">
        <v>1985</v>
      </c>
      <c r="R2" t="s">
        <v>2598</v>
      </c>
      <c r="S2" t="s">
        <v>3144</v>
      </c>
      <c r="T2" t="s">
        <v>3703</v>
      </c>
      <c r="U2" t="s">
        <v>167</v>
      </c>
      <c r="V2" t="s">
        <v>4680</v>
      </c>
      <c r="W2" t="s">
        <v>5149</v>
      </c>
      <c r="X2" t="s">
        <v>6195</v>
      </c>
      <c r="Y2" t="s">
        <v>6730</v>
      </c>
    </row>
    <row r="3" spans="1:25" x14ac:dyDescent="0.3">
      <c r="A3" s="179"/>
      <c r="B3" t="s">
        <v>618</v>
      </c>
      <c r="C3" s="85" t="s">
        <v>26</v>
      </c>
      <c r="D3" t="s">
        <v>27</v>
      </c>
      <c r="E3" t="s">
        <v>28</v>
      </c>
      <c r="F3" t="s">
        <v>29</v>
      </c>
      <c r="G3" t="s">
        <v>210</v>
      </c>
      <c r="H3" t="s">
        <v>6790</v>
      </c>
      <c r="K3" s="85" t="s">
        <v>552</v>
      </c>
      <c r="L3" t="s">
        <v>482</v>
      </c>
      <c r="M3" s="85"/>
      <c r="N3" t="s">
        <v>27</v>
      </c>
      <c r="O3" t="s">
        <v>1426</v>
      </c>
      <c r="P3" t="s">
        <v>1551</v>
      </c>
      <c r="Q3" t="s">
        <v>2037</v>
      </c>
      <c r="R3" t="s">
        <v>2440</v>
      </c>
      <c r="S3" t="s">
        <v>2886</v>
      </c>
      <c r="T3" t="s">
        <v>4086</v>
      </c>
      <c r="U3" t="s">
        <v>4258</v>
      </c>
      <c r="V3" t="s">
        <v>4903</v>
      </c>
      <c r="W3" t="s">
        <v>5596</v>
      </c>
      <c r="X3" t="s">
        <v>6351</v>
      </c>
      <c r="Y3" t="s">
        <v>6693</v>
      </c>
    </row>
    <row r="4" spans="1:25" x14ac:dyDescent="0.3">
      <c r="A4" s="179"/>
      <c r="B4" t="s">
        <v>618</v>
      </c>
      <c r="C4" s="85" t="s">
        <v>1053</v>
      </c>
      <c r="D4" t="s">
        <v>1054</v>
      </c>
      <c r="E4" t="s">
        <v>1051</v>
      </c>
      <c r="F4" t="s">
        <v>1052</v>
      </c>
      <c r="G4" t="s">
        <v>210</v>
      </c>
      <c r="H4" t="s">
        <v>6791</v>
      </c>
      <c r="K4" s="85" t="s">
        <v>553</v>
      </c>
      <c r="L4" t="s">
        <v>483</v>
      </c>
      <c r="M4" s="85"/>
      <c r="N4" t="s">
        <v>1054</v>
      </c>
      <c r="O4" t="s">
        <v>47</v>
      </c>
      <c r="P4" t="s">
        <v>1684</v>
      </c>
      <c r="Q4" s="8"/>
      <c r="R4" t="s">
        <v>2319</v>
      </c>
      <c r="S4" t="s">
        <v>3267</v>
      </c>
      <c r="T4" t="s">
        <v>3711</v>
      </c>
      <c r="U4" t="s">
        <v>4289</v>
      </c>
      <c r="V4" t="s">
        <v>4892</v>
      </c>
      <c r="W4" t="s">
        <v>5905</v>
      </c>
      <c r="X4" t="s">
        <v>6170</v>
      </c>
      <c r="Y4" t="s">
        <v>6599</v>
      </c>
    </row>
    <row r="5" spans="1:25" x14ac:dyDescent="0.3">
      <c r="A5" s="179"/>
      <c r="B5" t="s">
        <v>618</v>
      </c>
      <c r="C5" s="85" t="s">
        <v>1085</v>
      </c>
      <c r="D5" t="s">
        <v>1086</v>
      </c>
      <c r="E5" t="s">
        <v>1083</v>
      </c>
      <c r="F5" t="s">
        <v>1084</v>
      </c>
      <c r="G5" t="s">
        <v>210</v>
      </c>
      <c r="H5" t="s">
        <v>6792</v>
      </c>
      <c r="I5" s="14" t="s">
        <v>322</v>
      </c>
      <c r="J5" s="3" t="s">
        <v>318</v>
      </c>
      <c r="K5" s="85" t="s">
        <v>554</v>
      </c>
      <c r="L5" t="s">
        <v>488</v>
      </c>
      <c r="M5" s="85"/>
      <c r="N5" t="s">
        <v>1086</v>
      </c>
      <c r="O5" t="s">
        <v>64</v>
      </c>
      <c r="P5" s="8"/>
      <c r="Q5" s="8"/>
      <c r="R5" t="s">
        <v>2269</v>
      </c>
      <c r="S5" t="s">
        <v>2886</v>
      </c>
      <c r="T5" t="s">
        <v>3629</v>
      </c>
      <c r="U5" t="s">
        <v>4395</v>
      </c>
      <c r="V5" t="s">
        <v>4892</v>
      </c>
      <c r="W5" t="s">
        <v>5303</v>
      </c>
      <c r="X5" s="8"/>
      <c r="Y5" t="s">
        <v>6558</v>
      </c>
    </row>
    <row r="6" spans="1:25" x14ac:dyDescent="0.3">
      <c r="A6" s="179"/>
      <c r="B6" t="s">
        <v>618</v>
      </c>
      <c r="C6" s="85" t="s">
        <v>1209</v>
      </c>
      <c r="D6" t="s">
        <v>1210</v>
      </c>
      <c r="E6" t="s">
        <v>1083</v>
      </c>
      <c r="F6" t="s">
        <v>1084</v>
      </c>
      <c r="G6" t="s">
        <v>210</v>
      </c>
      <c r="H6" t="s">
        <v>6793</v>
      </c>
      <c r="I6" s="14" t="s">
        <v>319</v>
      </c>
      <c r="J6" s="3" t="s">
        <v>324</v>
      </c>
      <c r="K6" s="85" t="s">
        <v>555</v>
      </c>
      <c r="L6" t="s">
        <v>485</v>
      </c>
      <c r="M6" s="85"/>
      <c r="N6" t="s">
        <v>1210</v>
      </c>
      <c r="O6" t="s">
        <v>58</v>
      </c>
      <c r="P6" s="8"/>
      <c r="Q6" s="8"/>
      <c r="R6" t="s">
        <v>2507</v>
      </c>
      <c r="S6" t="s">
        <v>3121</v>
      </c>
      <c r="T6" t="s">
        <v>155</v>
      </c>
      <c r="U6" s="8"/>
      <c r="V6" s="8"/>
      <c r="W6" t="s">
        <v>5021</v>
      </c>
      <c r="X6" s="8"/>
      <c r="Y6" t="s">
        <v>295</v>
      </c>
    </row>
    <row r="7" spans="1:25" x14ac:dyDescent="0.3">
      <c r="A7" s="179"/>
      <c r="B7" t="s">
        <v>618</v>
      </c>
      <c r="C7" s="85" t="s">
        <v>891</v>
      </c>
      <c r="D7" t="s">
        <v>892</v>
      </c>
      <c r="E7" t="s">
        <v>889</v>
      </c>
      <c r="F7" t="s">
        <v>890</v>
      </c>
      <c r="G7" t="s">
        <v>210</v>
      </c>
      <c r="H7" t="s">
        <v>6794</v>
      </c>
      <c r="I7" s="14" t="s">
        <v>320</v>
      </c>
      <c r="J7" s="3" t="s">
        <v>325</v>
      </c>
      <c r="K7" s="85" t="s">
        <v>556</v>
      </c>
      <c r="L7" t="s">
        <v>486</v>
      </c>
      <c r="M7" s="8"/>
      <c r="N7" t="s">
        <v>892</v>
      </c>
      <c r="O7" s="8"/>
      <c r="P7" s="8"/>
      <c r="Q7" s="8"/>
      <c r="R7" s="8"/>
      <c r="S7" s="8"/>
      <c r="T7" t="s">
        <v>144</v>
      </c>
      <c r="U7" s="8"/>
      <c r="V7" s="8"/>
      <c r="W7" t="s">
        <v>5672</v>
      </c>
      <c r="X7" s="8"/>
      <c r="Y7" t="s">
        <v>6673</v>
      </c>
    </row>
    <row r="8" spans="1:25" x14ac:dyDescent="0.3">
      <c r="A8" s="179"/>
      <c r="B8" t="s">
        <v>618</v>
      </c>
      <c r="C8" s="85" t="s">
        <v>700</v>
      </c>
      <c r="D8" t="s">
        <v>701</v>
      </c>
      <c r="E8" t="s">
        <v>697</v>
      </c>
      <c r="F8" t="s">
        <v>698</v>
      </c>
      <c r="G8" t="s">
        <v>210</v>
      </c>
      <c r="H8" t="s">
        <v>6795</v>
      </c>
      <c r="I8" s="14" t="s">
        <v>493</v>
      </c>
      <c r="J8" s="3" t="s">
        <v>321</v>
      </c>
      <c r="K8" s="85" t="s">
        <v>557</v>
      </c>
      <c r="L8" t="s">
        <v>487</v>
      </c>
      <c r="M8" s="8"/>
      <c r="N8" t="s">
        <v>701</v>
      </c>
      <c r="O8" s="8"/>
      <c r="P8" s="8"/>
      <c r="Q8" s="8"/>
      <c r="R8" s="8"/>
      <c r="S8" s="8"/>
      <c r="T8" t="s">
        <v>4045</v>
      </c>
      <c r="U8" s="8"/>
      <c r="V8" s="8"/>
      <c r="W8" t="s">
        <v>4986</v>
      </c>
      <c r="X8" s="8"/>
    </row>
    <row r="9" spans="1:25" x14ac:dyDescent="0.3">
      <c r="A9" s="179"/>
      <c r="B9" t="s">
        <v>1247</v>
      </c>
      <c r="C9" s="85" t="s">
        <v>1294</v>
      </c>
      <c r="D9" t="s">
        <v>1293</v>
      </c>
      <c r="E9" t="s">
        <v>1292</v>
      </c>
      <c r="F9" t="s">
        <v>1293</v>
      </c>
      <c r="G9" t="s">
        <v>210</v>
      </c>
      <c r="H9" t="s">
        <v>6796</v>
      </c>
      <c r="I9" s="14" t="s">
        <v>321</v>
      </c>
      <c r="K9" s="85" t="s">
        <v>558</v>
      </c>
      <c r="L9" t="s">
        <v>484</v>
      </c>
      <c r="M9" s="8"/>
      <c r="N9" s="8"/>
      <c r="O9" s="8"/>
      <c r="P9" s="8"/>
      <c r="Q9" s="8"/>
      <c r="R9" s="8"/>
      <c r="S9" s="8"/>
      <c r="T9" t="s">
        <v>152</v>
      </c>
      <c r="U9" s="8"/>
      <c r="V9" s="8"/>
      <c r="W9" t="s">
        <v>245</v>
      </c>
      <c r="X9" s="8"/>
    </row>
    <row r="10" spans="1:25" x14ac:dyDescent="0.3">
      <c r="A10" s="179"/>
      <c r="B10" t="s">
        <v>1247</v>
      </c>
      <c r="C10" s="85" t="s">
        <v>1425</v>
      </c>
      <c r="D10" t="s">
        <v>1426</v>
      </c>
      <c r="E10" t="s">
        <v>1423</v>
      </c>
      <c r="F10" t="s">
        <v>1424</v>
      </c>
      <c r="G10" t="s">
        <v>210</v>
      </c>
      <c r="H10" t="s">
        <v>6797</v>
      </c>
      <c r="K10" s="85" t="s">
        <v>559</v>
      </c>
      <c r="L10" t="s">
        <v>489</v>
      </c>
      <c r="M10" s="8"/>
      <c r="N10" s="8"/>
      <c r="O10" s="8"/>
      <c r="P10" s="8"/>
      <c r="Q10" s="8"/>
      <c r="R10" s="8"/>
      <c r="S10" s="8"/>
      <c r="T10" s="8"/>
      <c r="U10" s="8"/>
      <c r="V10" s="8"/>
      <c r="W10" s="8"/>
      <c r="X10" s="8"/>
    </row>
    <row r="11" spans="1:25" x14ac:dyDescent="0.3">
      <c r="A11" s="179"/>
      <c r="B11" t="s">
        <v>1247</v>
      </c>
      <c r="C11" s="85" t="s">
        <v>46</v>
      </c>
      <c r="D11" t="s">
        <v>47</v>
      </c>
      <c r="E11" t="s">
        <v>48</v>
      </c>
      <c r="F11" t="s">
        <v>47</v>
      </c>
      <c r="G11" t="s">
        <v>210</v>
      </c>
      <c r="H11" t="s">
        <v>6798</v>
      </c>
      <c r="K11" s="85" t="s">
        <v>560</v>
      </c>
      <c r="L11" t="s">
        <v>490</v>
      </c>
      <c r="M11" s="8"/>
      <c r="N11" s="8"/>
      <c r="O11" s="8"/>
      <c r="P11" s="8"/>
      <c r="Q11" s="8"/>
      <c r="R11" s="8"/>
      <c r="S11" s="8"/>
      <c r="T11" s="8"/>
      <c r="U11" s="8"/>
      <c r="V11" s="8"/>
      <c r="W11" s="8"/>
      <c r="X11" s="8"/>
    </row>
    <row r="12" spans="1:25" x14ac:dyDescent="0.3">
      <c r="A12" s="179"/>
      <c r="B12" t="s">
        <v>1247</v>
      </c>
      <c r="C12" s="85" t="s">
        <v>63</v>
      </c>
      <c r="D12" t="s">
        <v>64</v>
      </c>
      <c r="E12" t="s">
        <v>65</v>
      </c>
      <c r="F12" t="s">
        <v>66</v>
      </c>
      <c r="G12" t="s">
        <v>210</v>
      </c>
      <c r="H12" t="s">
        <v>6799</v>
      </c>
      <c r="K12" s="85" t="s">
        <v>561</v>
      </c>
      <c r="L12" t="s">
        <v>491</v>
      </c>
      <c r="M12" s="8"/>
      <c r="N12" s="8"/>
      <c r="O12" s="8"/>
      <c r="P12" s="8"/>
      <c r="Q12" s="8"/>
      <c r="R12" s="8"/>
      <c r="S12" s="8"/>
      <c r="T12" s="8"/>
      <c r="U12" s="8"/>
      <c r="V12" s="8"/>
      <c r="W12" s="8"/>
      <c r="X12" s="8"/>
    </row>
    <row r="13" spans="1:25" x14ac:dyDescent="0.3">
      <c r="A13" s="179"/>
      <c r="B13" t="s">
        <v>1247</v>
      </c>
      <c r="C13" s="85" t="s">
        <v>57</v>
      </c>
      <c r="D13" t="s">
        <v>58</v>
      </c>
      <c r="E13" t="s">
        <v>59</v>
      </c>
      <c r="F13" t="s">
        <v>58</v>
      </c>
      <c r="G13" t="s">
        <v>210</v>
      </c>
      <c r="H13" t="s">
        <v>6800</v>
      </c>
      <c r="K13" s="85" t="s">
        <v>562</v>
      </c>
      <c r="L13" t="s">
        <v>492</v>
      </c>
      <c r="M13" s="8"/>
      <c r="N13" s="8"/>
      <c r="O13" s="8"/>
      <c r="P13" s="8"/>
      <c r="Q13" s="8"/>
      <c r="R13" s="8"/>
      <c r="S13" s="8"/>
      <c r="T13" s="8"/>
      <c r="U13" s="8"/>
      <c r="V13" s="8"/>
      <c r="W13" s="8"/>
      <c r="X13" s="8"/>
    </row>
    <row r="14" spans="1:25" x14ac:dyDescent="0.3">
      <c r="A14" s="179"/>
      <c r="B14" t="s">
        <v>1544</v>
      </c>
      <c r="C14" s="85" t="s">
        <v>1916</v>
      </c>
      <c r="D14" t="s">
        <v>1917</v>
      </c>
      <c r="E14" t="s">
        <v>1912</v>
      </c>
      <c r="F14" t="s">
        <v>1913</v>
      </c>
      <c r="G14" t="s">
        <v>615</v>
      </c>
      <c r="H14" t="s">
        <v>6801</v>
      </c>
      <c r="M14" s="8"/>
      <c r="N14" s="8"/>
      <c r="O14" s="8"/>
      <c r="P14" s="8"/>
      <c r="Q14" s="8"/>
      <c r="R14" s="8"/>
      <c r="S14" s="8"/>
      <c r="T14" s="8"/>
      <c r="U14" s="8"/>
      <c r="V14" s="8"/>
      <c r="W14" s="8"/>
      <c r="X14" s="8"/>
    </row>
    <row r="15" spans="1:25" x14ac:dyDescent="0.3">
      <c r="A15" s="179"/>
      <c r="B15" t="s">
        <v>1544</v>
      </c>
      <c r="C15" s="85" t="s">
        <v>1550</v>
      </c>
      <c r="D15" t="s">
        <v>1551</v>
      </c>
      <c r="E15" t="s">
        <v>1547</v>
      </c>
      <c r="F15" t="s">
        <v>1548</v>
      </c>
      <c r="G15" t="s">
        <v>210</v>
      </c>
      <c r="H15" t="s">
        <v>6802</v>
      </c>
      <c r="I15" s="15" t="s">
        <v>326</v>
      </c>
      <c r="M15" s="8"/>
      <c r="N15" s="8"/>
      <c r="O15" s="8"/>
      <c r="P15" s="8"/>
      <c r="Q15" s="8"/>
      <c r="R15" s="8"/>
      <c r="S15" s="8"/>
      <c r="T15" s="8"/>
      <c r="U15" s="8"/>
      <c r="V15" s="8"/>
      <c r="W15" s="8"/>
      <c r="X15" s="8"/>
    </row>
    <row r="16" spans="1:25" x14ac:dyDescent="0.3">
      <c r="A16" s="179"/>
      <c r="B16" t="s">
        <v>1544</v>
      </c>
      <c r="C16" s="85" t="s">
        <v>1683</v>
      </c>
      <c r="D16" t="s">
        <v>1684</v>
      </c>
      <c r="E16" t="s">
        <v>1681</v>
      </c>
      <c r="F16" t="s">
        <v>1682</v>
      </c>
      <c r="G16" t="s">
        <v>210</v>
      </c>
      <c r="H16" t="s">
        <v>6803</v>
      </c>
      <c r="I16" s="15" t="s">
        <v>327</v>
      </c>
      <c r="M16" s="8"/>
      <c r="N16" s="8"/>
      <c r="O16" s="8"/>
      <c r="P16" s="8"/>
      <c r="Q16" s="8"/>
      <c r="R16" s="8"/>
      <c r="S16" s="8"/>
      <c r="T16" s="8"/>
      <c r="U16" s="8"/>
      <c r="V16" s="8"/>
      <c r="W16" s="8"/>
      <c r="X16" s="8"/>
    </row>
    <row r="17" spans="1:25" x14ac:dyDescent="0.3">
      <c r="A17" s="179"/>
      <c r="B17" t="s">
        <v>1974</v>
      </c>
      <c r="C17" s="85" t="s">
        <v>1984</v>
      </c>
      <c r="D17" t="s">
        <v>1985</v>
      </c>
      <c r="E17" t="s">
        <v>1982</v>
      </c>
      <c r="F17" t="s">
        <v>1983</v>
      </c>
      <c r="G17" t="s">
        <v>210</v>
      </c>
      <c r="H17" t="s">
        <v>6804</v>
      </c>
      <c r="M17" s="8"/>
      <c r="N17" s="8"/>
      <c r="O17" s="8"/>
      <c r="P17" s="8"/>
      <c r="Q17" s="8"/>
      <c r="R17" s="8"/>
      <c r="S17" s="8"/>
      <c r="T17" s="8"/>
      <c r="U17" s="8"/>
      <c r="V17" s="8"/>
      <c r="W17" s="8"/>
      <c r="X17" s="8"/>
    </row>
    <row r="18" spans="1:25" x14ac:dyDescent="0.3">
      <c r="A18" s="179"/>
      <c r="B18" t="s">
        <v>1974</v>
      </c>
      <c r="C18" s="85" t="s">
        <v>2036</v>
      </c>
      <c r="D18" t="s">
        <v>2037</v>
      </c>
      <c r="E18" t="s">
        <v>2034</v>
      </c>
      <c r="F18" t="s">
        <v>2035</v>
      </c>
      <c r="G18" t="s">
        <v>210</v>
      </c>
      <c r="H18" t="s">
        <v>6805</v>
      </c>
      <c r="I18" s="31" t="s">
        <v>343</v>
      </c>
      <c r="M18" s="8"/>
      <c r="N18" s="8"/>
      <c r="O18" s="8"/>
      <c r="P18" s="8"/>
      <c r="Q18" s="8"/>
      <c r="R18" s="8"/>
      <c r="S18" s="8"/>
      <c r="T18" s="8"/>
      <c r="U18" s="8"/>
      <c r="V18" s="8"/>
      <c r="W18" s="8"/>
      <c r="X18" s="8"/>
    </row>
    <row r="19" spans="1:25" x14ac:dyDescent="0.3">
      <c r="A19" s="179"/>
      <c r="B19" t="s">
        <v>2205</v>
      </c>
      <c r="C19" s="85" t="s">
        <v>2597</v>
      </c>
      <c r="D19" t="s">
        <v>2598</v>
      </c>
      <c r="E19" t="s">
        <v>2595</v>
      </c>
      <c r="F19" t="s">
        <v>2596</v>
      </c>
      <c r="G19" t="s">
        <v>210</v>
      </c>
      <c r="H19" t="s">
        <v>6806</v>
      </c>
      <c r="I19" s="31" t="s">
        <v>344</v>
      </c>
      <c r="N19" s="8"/>
      <c r="O19" s="8"/>
      <c r="P19" s="8"/>
      <c r="Q19" s="8"/>
      <c r="R19" s="8"/>
      <c r="S19" s="8"/>
      <c r="T19" s="8"/>
      <c r="U19" s="8"/>
      <c r="V19" s="8"/>
      <c r="W19" s="8"/>
      <c r="X19" s="8"/>
      <c r="Y19" s="8"/>
    </row>
    <row r="20" spans="1:25" x14ac:dyDescent="0.3">
      <c r="A20" s="179"/>
      <c r="B20" t="s">
        <v>2205</v>
      </c>
      <c r="C20" s="85" t="s">
        <v>2439</v>
      </c>
      <c r="D20" t="s">
        <v>2440</v>
      </c>
      <c r="E20" t="s">
        <v>252</v>
      </c>
      <c r="F20" t="s">
        <v>253</v>
      </c>
      <c r="G20" t="s">
        <v>210</v>
      </c>
      <c r="H20" t="s">
        <v>6807</v>
      </c>
    </row>
    <row r="21" spans="1:25" x14ac:dyDescent="0.3">
      <c r="A21" s="179"/>
      <c r="B21" t="s">
        <v>2205</v>
      </c>
      <c r="C21" s="85" t="s">
        <v>2318</v>
      </c>
      <c r="D21" t="s">
        <v>2319</v>
      </c>
      <c r="E21" t="s">
        <v>2312</v>
      </c>
      <c r="F21" t="s">
        <v>2313</v>
      </c>
      <c r="G21" t="s">
        <v>210</v>
      </c>
      <c r="H21" t="s">
        <v>6808</v>
      </c>
      <c r="K21" t="s">
        <v>332</v>
      </c>
    </row>
    <row r="22" spans="1:25" x14ac:dyDescent="0.3">
      <c r="A22" s="179"/>
      <c r="B22" t="s">
        <v>2205</v>
      </c>
      <c r="C22" s="85" t="s">
        <v>2268</v>
      </c>
      <c r="D22" t="s">
        <v>2269</v>
      </c>
      <c r="E22" t="s">
        <v>105</v>
      </c>
      <c r="F22" t="s">
        <v>106</v>
      </c>
      <c r="G22" t="s">
        <v>210</v>
      </c>
      <c r="H22" t="s">
        <v>6809</v>
      </c>
      <c r="K22" s="17" t="s">
        <v>334</v>
      </c>
    </row>
    <row r="23" spans="1:25" x14ac:dyDescent="0.3">
      <c r="A23" s="179"/>
      <c r="B23" t="s">
        <v>2205</v>
      </c>
      <c r="C23" s="85" t="s">
        <v>2506</v>
      </c>
      <c r="D23" t="s">
        <v>2507</v>
      </c>
      <c r="E23" t="s">
        <v>2504</v>
      </c>
      <c r="F23" t="s">
        <v>2505</v>
      </c>
      <c r="G23" t="s">
        <v>210</v>
      </c>
      <c r="H23" t="s">
        <v>6810</v>
      </c>
      <c r="K23" s="17" t="s">
        <v>336</v>
      </c>
    </row>
    <row r="24" spans="1:25" x14ac:dyDescent="0.3">
      <c r="A24" s="179"/>
      <c r="B24" t="s">
        <v>2624</v>
      </c>
      <c r="C24" s="85" t="s">
        <v>3143</v>
      </c>
      <c r="D24" t="s">
        <v>3144</v>
      </c>
      <c r="E24" t="s">
        <v>3142</v>
      </c>
      <c r="F24" t="s">
        <v>175</v>
      </c>
      <c r="G24" t="s">
        <v>210</v>
      </c>
      <c r="H24" t="s">
        <v>6811</v>
      </c>
      <c r="I24" s="8" t="s">
        <v>315</v>
      </c>
      <c r="J24" s="3"/>
      <c r="K24" s="17" t="s">
        <v>333</v>
      </c>
    </row>
    <row r="25" spans="1:25" x14ac:dyDescent="0.3">
      <c r="A25" s="179"/>
      <c r="B25" t="s">
        <v>2624</v>
      </c>
      <c r="C25" s="85" t="s">
        <v>2885</v>
      </c>
      <c r="D25" t="s">
        <v>2886</v>
      </c>
      <c r="E25" t="s">
        <v>121</v>
      </c>
      <c r="F25" t="s">
        <v>122</v>
      </c>
      <c r="G25" t="s">
        <v>210</v>
      </c>
      <c r="H25" t="s">
        <v>6812</v>
      </c>
      <c r="I25" s="8" t="s">
        <v>299</v>
      </c>
      <c r="J25" s="3"/>
      <c r="K25" s="17" t="s">
        <v>337</v>
      </c>
    </row>
    <row r="26" spans="1:25" x14ac:dyDescent="0.3">
      <c r="A26" s="179"/>
      <c r="B26" t="s">
        <v>2624</v>
      </c>
      <c r="C26" s="85" t="s">
        <v>3266</v>
      </c>
      <c r="D26" t="s">
        <v>3267</v>
      </c>
      <c r="E26" t="s">
        <v>105</v>
      </c>
      <c r="F26" t="s">
        <v>106</v>
      </c>
      <c r="G26" t="s">
        <v>210</v>
      </c>
      <c r="H26" t="s">
        <v>6813</v>
      </c>
      <c r="I26" s="8" t="s">
        <v>300</v>
      </c>
      <c r="J26" s="3"/>
      <c r="K26" s="17" t="s">
        <v>335</v>
      </c>
    </row>
    <row r="27" spans="1:25" x14ac:dyDescent="0.3">
      <c r="A27" s="179"/>
      <c r="B27" t="s">
        <v>2624</v>
      </c>
      <c r="C27" s="85" t="s">
        <v>2885</v>
      </c>
      <c r="D27" t="s">
        <v>2886</v>
      </c>
      <c r="E27" t="s">
        <v>121</v>
      </c>
      <c r="F27" t="s">
        <v>122</v>
      </c>
      <c r="G27" t="s">
        <v>210</v>
      </c>
      <c r="H27" t="s">
        <v>6812</v>
      </c>
      <c r="I27" s="8" t="s">
        <v>301</v>
      </c>
      <c r="J27" s="3"/>
      <c r="K27" s="17" t="s">
        <v>340</v>
      </c>
    </row>
    <row r="28" spans="1:25" x14ac:dyDescent="0.3">
      <c r="A28" s="179"/>
      <c r="B28" t="s">
        <v>2624</v>
      </c>
      <c r="C28" s="85" t="s">
        <v>3120</v>
      </c>
      <c r="D28" t="s">
        <v>3121</v>
      </c>
      <c r="E28" t="s">
        <v>3118</v>
      </c>
      <c r="F28" t="s">
        <v>3119</v>
      </c>
      <c r="G28" t="s">
        <v>210</v>
      </c>
      <c r="H28" t="s">
        <v>6814</v>
      </c>
      <c r="I28" s="8" t="s">
        <v>302</v>
      </c>
      <c r="J28" s="3"/>
      <c r="K28" s="17" t="s">
        <v>339</v>
      </c>
    </row>
    <row r="29" spans="1:25" x14ac:dyDescent="0.3">
      <c r="A29" s="179"/>
      <c r="B29" t="s">
        <v>3407</v>
      </c>
      <c r="C29" s="85" t="s">
        <v>3702</v>
      </c>
      <c r="D29" t="s">
        <v>3703</v>
      </c>
      <c r="E29" t="s">
        <v>1497</v>
      </c>
      <c r="F29" t="s">
        <v>1498</v>
      </c>
      <c r="G29" t="s">
        <v>210</v>
      </c>
      <c r="H29" t="s">
        <v>6815</v>
      </c>
      <c r="I29" s="8" t="s">
        <v>303</v>
      </c>
      <c r="J29" s="3"/>
      <c r="K29" s="17" t="s">
        <v>341</v>
      </c>
    </row>
    <row r="30" spans="1:25" x14ac:dyDescent="0.3">
      <c r="A30" s="179"/>
      <c r="B30" t="s">
        <v>3407</v>
      </c>
      <c r="C30" s="85" t="s">
        <v>4085</v>
      </c>
      <c r="D30" t="s">
        <v>4086</v>
      </c>
      <c r="E30" t="s">
        <v>4083</v>
      </c>
      <c r="F30" t="s">
        <v>4084</v>
      </c>
      <c r="G30" t="s">
        <v>210</v>
      </c>
      <c r="H30" t="s">
        <v>6816</v>
      </c>
      <c r="K30" s="17" t="s">
        <v>338</v>
      </c>
    </row>
    <row r="31" spans="1:25" x14ac:dyDescent="0.3">
      <c r="A31" s="179"/>
      <c r="B31" t="s">
        <v>3407</v>
      </c>
      <c r="C31" s="85" t="s">
        <v>3710</v>
      </c>
      <c r="D31" t="s">
        <v>3711</v>
      </c>
      <c r="E31" t="s">
        <v>3708</v>
      </c>
      <c r="F31" t="s">
        <v>3709</v>
      </c>
      <c r="G31" t="s">
        <v>615</v>
      </c>
      <c r="H31" t="s">
        <v>6817</v>
      </c>
    </row>
    <row r="32" spans="1:25" x14ac:dyDescent="0.3">
      <c r="A32" s="179"/>
      <c r="B32" t="s">
        <v>3407</v>
      </c>
      <c r="C32" s="85" t="s">
        <v>3628</v>
      </c>
      <c r="D32" t="s">
        <v>3629</v>
      </c>
      <c r="E32" t="s">
        <v>1155</v>
      </c>
      <c r="F32" t="s">
        <v>1156</v>
      </c>
      <c r="G32" t="s">
        <v>210</v>
      </c>
      <c r="H32" t="s">
        <v>6818</v>
      </c>
      <c r="I32" s="35" t="s">
        <v>366</v>
      </c>
    </row>
    <row r="33" spans="1:12" x14ac:dyDescent="0.3">
      <c r="A33" s="179"/>
      <c r="B33" t="s">
        <v>3407</v>
      </c>
      <c r="C33" s="85" t="s">
        <v>154</v>
      </c>
      <c r="D33" t="s">
        <v>155</v>
      </c>
      <c r="E33" t="s">
        <v>156</v>
      </c>
      <c r="F33" t="s">
        <v>157</v>
      </c>
      <c r="G33" t="s">
        <v>210</v>
      </c>
      <c r="H33" t="s">
        <v>6819</v>
      </c>
      <c r="I33" s="35" t="s">
        <v>367</v>
      </c>
    </row>
    <row r="34" spans="1:12" x14ac:dyDescent="0.3">
      <c r="A34" s="179"/>
      <c r="B34" t="s">
        <v>3407</v>
      </c>
      <c r="C34" s="85" t="s">
        <v>143</v>
      </c>
      <c r="D34" t="s">
        <v>144</v>
      </c>
      <c r="E34" t="s">
        <v>145</v>
      </c>
      <c r="F34" t="s">
        <v>146</v>
      </c>
      <c r="G34" t="s">
        <v>210</v>
      </c>
      <c r="H34" t="s">
        <v>6820</v>
      </c>
      <c r="I34" s="35" t="s">
        <v>368</v>
      </c>
    </row>
    <row r="35" spans="1:12" ht="28.8" x14ac:dyDescent="0.3">
      <c r="A35" s="179"/>
      <c r="B35" t="s">
        <v>3407</v>
      </c>
      <c r="C35" s="85" t="s">
        <v>4044</v>
      </c>
      <c r="D35" t="s">
        <v>4045</v>
      </c>
      <c r="E35" t="s">
        <v>4042</v>
      </c>
      <c r="F35" t="s">
        <v>4043</v>
      </c>
      <c r="G35" t="s">
        <v>210</v>
      </c>
      <c r="H35" t="s">
        <v>6821</v>
      </c>
      <c r="J35" s="87" t="s">
        <v>346</v>
      </c>
      <c r="K35" s="87" t="s">
        <v>345</v>
      </c>
      <c r="L35" s="87" t="s">
        <v>353</v>
      </c>
    </row>
    <row r="36" spans="1:12" x14ac:dyDescent="0.3">
      <c r="A36" s="179"/>
      <c r="B36" t="s">
        <v>3407</v>
      </c>
      <c r="C36" s="85" t="s">
        <v>151</v>
      </c>
      <c r="D36" t="s">
        <v>152</v>
      </c>
      <c r="E36" t="s">
        <v>153</v>
      </c>
      <c r="F36" t="s">
        <v>152</v>
      </c>
      <c r="G36" t="s">
        <v>210</v>
      </c>
      <c r="H36" t="s">
        <v>6822</v>
      </c>
      <c r="J36" s="88"/>
      <c r="K36" s="88"/>
      <c r="L36" s="88"/>
    </row>
    <row r="37" spans="1:12" x14ac:dyDescent="0.3">
      <c r="A37" s="179"/>
      <c r="B37" t="s">
        <v>4128</v>
      </c>
      <c r="C37" s="85" t="s">
        <v>166</v>
      </c>
      <c r="D37" t="s">
        <v>167</v>
      </c>
      <c r="E37" t="s">
        <v>168</v>
      </c>
      <c r="F37" t="s">
        <v>169</v>
      </c>
      <c r="G37" t="s">
        <v>210</v>
      </c>
      <c r="H37" t="s">
        <v>6823</v>
      </c>
      <c r="I37">
        <v>5</v>
      </c>
      <c r="J37" s="88" t="s">
        <v>349</v>
      </c>
      <c r="K37" s="88" t="s">
        <v>350</v>
      </c>
      <c r="L37" s="88">
        <v>2</v>
      </c>
    </row>
    <row r="38" spans="1:12" x14ac:dyDescent="0.3">
      <c r="A38" s="179"/>
      <c r="B38" t="s">
        <v>4128</v>
      </c>
      <c r="C38" s="85" t="s">
        <v>4257</v>
      </c>
      <c r="D38" t="s">
        <v>4258</v>
      </c>
      <c r="E38" t="s">
        <v>4255</v>
      </c>
      <c r="F38" t="s">
        <v>4256</v>
      </c>
      <c r="G38" t="s">
        <v>210</v>
      </c>
      <c r="H38" t="s">
        <v>6824</v>
      </c>
      <c r="I38">
        <v>6</v>
      </c>
      <c r="J38" s="88" t="s">
        <v>348</v>
      </c>
      <c r="K38" s="88" t="s">
        <v>351</v>
      </c>
      <c r="L38" s="88">
        <v>1</v>
      </c>
    </row>
    <row r="39" spans="1:12" x14ac:dyDescent="0.3">
      <c r="A39" s="179"/>
      <c r="B39" t="s">
        <v>4128</v>
      </c>
      <c r="C39" s="85" t="s">
        <v>4288</v>
      </c>
      <c r="D39" t="s">
        <v>4289</v>
      </c>
      <c r="E39" t="s">
        <v>3423</v>
      </c>
      <c r="F39" t="s">
        <v>3424</v>
      </c>
      <c r="G39" t="s">
        <v>615</v>
      </c>
      <c r="H39" t="s">
        <v>6825</v>
      </c>
      <c r="I39">
        <v>30</v>
      </c>
      <c r="J39" s="88" t="s">
        <v>347</v>
      </c>
      <c r="K39" s="88" t="s">
        <v>352</v>
      </c>
      <c r="L39" s="88">
        <v>0</v>
      </c>
    </row>
    <row r="40" spans="1:12" x14ac:dyDescent="0.3">
      <c r="A40" s="179"/>
      <c r="B40" t="s">
        <v>4128</v>
      </c>
      <c r="C40" s="85" t="s">
        <v>4394</v>
      </c>
      <c r="D40" t="s">
        <v>4395</v>
      </c>
      <c r="E40" t="s">
        <v>4392</v>
      </c>
      <c r="F40" t="s">
        <v>4393</v>
      </c>
      <c r="G40" t="s">
        <v>210</v>
      </c>
      <c r="H40" t="s">
        <v>6826</v>
      </c>
      <c r="J40" s="88"/>
      <c r="K40" s="88" t="s">
        <v>354</v>
      </c>
      <c r="L40" s="88" t="s">
        <v>355</v>
      </c>
    </row>
    <row r="41" spans="1:12" x14ac:dyDescent="0.3">
      <c r="A41" s="179"/>
      <c r="B41" t="s">
        <v>4400</v>
      </c>
      <c r="C41" s="85" t="s">
        <v>4679</v>
      </c>
      <c r="D41" t="s">
        <v>4680</v>
      </c>
      <c r="E41" t="s">
        <v>4676</v>
      </c>
      <c r="F41" t="s">
        <v>4677</v>
      </c>
      <c r="G41" t="s">
        <v>210</v>
      </c>
      <c r="H41" t="s">
        <v>6827</v>
      </c>
    </row>
    <row r="42" spans="1:12" x14ac:dyDescent="0.3">
      <c r="A42" s="179"/>
      <c r="B42" t="s">
        <v>4400</v>
      </c>
      <c r="C42" s="85" t="s">
        <v>4902</v>
      </c>
      <c r="D42" t="s">
        <v>4903</v>
      </c>
      <c r="E42" t="s">
        <v>4736</v>
      </c>
      <c r="F42" t="s">
        <v>4737</v>
      </c>
      <c r="G42" t="s">
        <v>210</v>
      </c>
      <c r="H42" t="s">
        <v>6828</v>
      </c>
    </row>
    <row r="43" spans="1:12" x14ac:dyDescent="0.3">
      <c r="A43" s="179"/>
      <c r="B43" t="s">
        <v>4400</v>
      </c>
      <c r="C43" s="85" t="s">
        <v>4891</v>
      </c>
      <c r="D43" t="s">
        <v>4892</v>
      </c>
      <c r="E43" t="s">
        <v>4889</v>
      </c>
      <c r="F43" t="s">
        <v>4890</v>
      </c>
      <c r="G43" t="s">
        <v>210</v>
      </c>
      <c r="H43" t="s">
        <v>6829</v>
      </c>
      <c r="J43" s="89"/>
      <c r="K43" s="89" t="s">
        <v>356</v>
      </c>
      <c r="L43" s="89" t="s">
        <v>362</v>
      </c>
    </row>
    <row r="44" spans="1:12" x14ac:dyDescent="0.3">
      <c r="A44" s="179"/>
      <c r="B44" t="s">
        <v>4400</v>
      </c>
      <c r="C44" s="85" t="s">
        <v>4891</v>
      </c>
      <c r="D44" t="s">
        <v>4892</v>
      </c>
      <c r="E44" t="s">
        <v>4889</v>
      </c>
      <c r="F44" t="s">
        <v>4890</v>
      </c>
      <c r="G44" t="s">
        <v>210</v>
      </c>
      <c r="H44" t="s">
        <v>6829</v>
      </c>
      <c r="I44" s="88" t="s">
        <v>390</v>
      </c>
      <c r="J44" s="89" t="s">
        <v>359</v>
      </c>
      <c r="K44" s="89" t="s">
        <v>357</v>
      </c>
      <c r="L44" s="89">
        <v>0</v>
      </c>
    </row>
    <row r="45" spans="1:12" x14ac:dyDescent="0.3">
      <c r="A45" s="179"/>
      <c r="B45" t="s">
        <v>4968</v>
      </c>
      <c r="C45" s="85" t="s">
        <v>5148</v>
      </c>
      <c r="D45" t="s">
        <v>5149</v>
      </c>
      <c r="E45" t="s">
        <v>105</v>
      </c>
      <c r="F45" t="s">
        <v>106</v>
      </c>
      <c r="G45" t="s">
        <v>210</v>
      </c>
      <c r="H45" t="s">
        <v>6830</v>
      </c>
      <c r="I45" s="88" t="s">
        <v>391</v>
      </c>
      <c r="J45" s="89" t="s">
        <v>360</v>
      </c>
      <c r="K45" s="89" t="s">
        <v>358</v>
      </c>
      <c r="L45" s="89">
        <v>1</v>
      </c>
    </row>
    <row r="46" spans="1:12" x14ac:dyDescent="0.3">
      <c r="A46" s="179"/>
      <c r="B46" t="s">
        <v>4968</v>
      </c>
      <c r="C46" s="85" t="s">
        <v>5595</v>
      </c>
      <c r="D46" t="s">
        <v>5596</v>
      </c>
      <c r="E46" t="s">
        <v>238</v>
      </c>
      <c r="F46" t="s">
        <v>239</v>
      </c>
      <c r="G46" t="s">
        <v>210</v>
      </c>
      <c r="H46" t="s">
        <v>6831</v>
      </c>
      <c r="I46" s="88" t="s">
        <v>365</v>
      </c>
      <c r="J46" s="89" t="s">
        <v>361</v>
      </c>
      <c r="K46" s="89" t="s">
        <v>363</v>
      </c>
      <c r="L46" s="89">
        <v>2</v>
      </c>
    </row>
    <row r="47" spans="1:12" x14ac:dyDescent="0.3">
      <c r="A47" s="179"/>
      <c r="B47" t="s">
        <v>4968</v>
      </c>
      <c r="C47" s="85" t="s">
        <v>5904</v>
      </c>
      <c r="D47" t="s">
        <v>5905</v>
      </c>
      <c r="E47" t="s">
        <v>242</v>
      </c>
      <c r="F47" t="s">
        <v>243</v>
      </c>
      <c r="G47" t="s">
        <v>210</v>
      </c>
      <c r="H47" t="s">
        <v>6832</v>
      </c>
      <c r="J47" s="89"/>
      <c r="K47" s="89" t="s">
        <v>354</v>
      </c>
      <c r="L47" s="90" t="s">
        <v>355</v>
      </c>
    </row>
    <row r="48" spans="1:12" x14ac:dyDescent="0.3">
      <c r="A48" s="179"/>
      <c r="B48" t="s">
        <v>4968</v>
      </c>
      <c r="C48" s="85" t="s">
        <v>5302</v>
      </c>
      <c r="D48" t="s">
        <v>5303</v>
      </c>
      <c r="E48" t="s">
        <v>5300</v>
      </c>
      <c r="F48" t="s">
        <v>5301</v>
      </c>
      <c r="G48" t="s">
        <v>210</v>
      </c>
      <c r="H48" t="s">
        <v>6833</v>
      </c>
    </row>
    <row r="49" spans="1:14" x14ac:dyDescent="0.3">
      <c r="A49" s="179"/>
      <c r="B49" t="s">
        <v>4968</v>
      </c>
      <c r="C49" s="85" t="s">
        <v>5020</v>
      </c>
      <c r="D49" t="s">
        <v>5021</v>
      </c>
      <c r="E49" t="s">
        <v>5018</v>
      </c>
      <c r="F49" t="s">
        <v>5019</v>
      </c>
      <c r="G49" t="s">
        <v>615</v>
      </c>
      <c r="H49" t="s">
        <v>6834</v>
      </c>
    </row>
    <row r="50" spans="1:14" x14ac:dyDescent="0.3">
      <c r="A50" s="179"/>
      <c r="B50" t="s">
        <v>4968</v>
      </c>
      <c r="C50" s="85" t="s">
        <v>5671</v>
      </c>
      <c r="D50" t="s">
        <v>5672</v>
      </c>
      <c r="E50" t="s">
        <v>5669</v>
      </c>
      <c r="F50" t="s">
        <v>5670</v>
      </c>
      <c r="G50" t="s">
        <v>210</v>
      </c>
      <c r="H50" t="s">
        <v>6835</v>
      </c>
    </row>
    <row r="51" spans="1:14" x14ac:dyDescent="0.3">
      <c r="A51" s="179"/>
      <c r="B51" t="s">
        <v>4968</v>
      </c>
      <c r="C51" s="85" t="s">
        <v>4985</v>
      </c>
      <c r="D51" t="s">
        <v>4986</v>
      </c>
      <c r="E51" t="s">
        <v>4983</v>
      </c>
      <c r="F51" t="s">
        <v>4984</v>
      </c>
      <c r="G51" t="s">
        <v>210</v>
      </c>
      <c r="H51" t="s">
        <v>6836</v>
      </c>
      <c r="I51" s="36" t="s">
        <v>369</v>
      </c>
      <c r="J51" s="37">
        <v>0</v>
      </c>
    </row>
    <row r="52" spans="1:14" x14ac:dyDescent="0.3">
      <c r="A52" s="179"/>
      <c r="B52" t="s">
        <v>4968</v>
      </c>
      <c r="C52" s="85" t="s">
        <v>244</v>
      </c>
      <c r="D52" t="s">
        <v>245</v>
      </c>
      <c r="E52" t="s">
        <v>242</v>
      </c>
      <c r="F52" t="s">
        <v>243</v>
      </c>
      <c r="G52" t="s">
        <v>210</v>
      </c>
      <c r="H52" t="s">
        <v>6837</v>
      </c>
      <c r="I52" s="36" t="s">
        <v>370</v>
      </c>
      <c r="J52" s="37">
        <v>1</v>
      </c>
    </row>
    <row r="53" spans="1:14" x14ac:dyDescent="0.3">
      <c r="A53" s="179"/>
      <c r="B53" t="s">
        <v>6014</v>
      </c>
      <c r="C53" s="85" t="s">
        <v>6194</v>
      </c>
      <c r="D53" t="s">
        <v>6195</v>
      </c>
      <c r="E53" t="s">
        <v>6192</v>
      </c>
      <c r="F53" t="s">
        <v>6193</v>
      </c>
      <c r="G53" t="s">
        <v>210</v>
      </c>
      <c r="H53" t="s">
        <v>6838</v>
      </c>
      <c r="I53" s="36" t="s">
        <v>371</v>
      </c>
      <c r="J53" s="37">
        <v>2</v>
      </c>
    </row>
    <row r="54" spans="1:14" x14ac:dyDescent="0.3">
      <c r="A54" s="179"/>
      <c r="B54" t="s">
        <v>6014</v>
      </c>
      <c r="C54" s="85" t="s">
        <v>6350</v>
      </c>
      <c r="D54" t="s">
        <v>6351</v>
      </c>
      <c r="E54" t="s">
        <v>6071</v>
      </c>
      <c r="F54" t="s">
        <v>6072</v>
      </c>
      <c r="G54" t="s">
        <v>210</v>
      </c>
      <c r="H54" t="s">
        <v>6839</v>
      </c>
      <c r="I54" s="36" t="s">
        <v>372</v>
      </c>
      <c r="J54" s="37">
        <v>3</v>
      </c>
    </row>
    <row r="55" spans="1:14" x14ac:dyDescent="0.3">
      <c r="A55" s="179"/>
      <c r="B55" t="s">
        <v>6014</v>
      </c>
      <c r="C55" s="85" t="s">
        <v>6169</v>
      </c>
      <c r="D55" t="s">
        <v>6170</v>
      </c>
      <c r="E55" t="s">
        <v>6167</v>
      </c>
      <c r="F55" t="s">
        <v>6168</v>
      </c>
      <c r="G55" t="s">
        <v>615</v>
      </c>
      <c r="H55" t="s">
        <v>6840</v>
      </c>
      <c r="I55" s="36" t="s">
        <v>373</v>
      </c>
      <c r="J55" s="37">
        <v>4</v>
      </c>
    </row>
    <row r="56" spans="1:14" x14ac:dyDescent="0.3">
      <c r="A56" s="179"/>
      <c r="B56" t="s">
        <v>6372</v>
      </c>
      <c r="C56" s="85" t="s">
        <v>6729</v>
      </c>
      <c r="D56" t="s">
        <v>6730</v>
      </c>
      <c r="E56" t="s">
        <v>6727</v>
      </c>
      <c r="F56" t="s">
        <v>6728</v>
      </c>
      <c r="G56" t="s">
        <v>210</v>
      </c>
      <c r="H56" t="s">
        <v>6841</v>
      </c>
    </row>
    <row r="57" spans="1:14" x14ac:dyDescent="0.3">
      <c r="A57" s="179"/>
      <c r="B57" t="s">
        <v>6372</v>
      </c>
      <c r="C57" s="85" t="s">
        <v>6692</v>
      </c>
      <c r="D57" t="s">
        <v>6693</v>
      </c>
      <c r="E57" t="s">
        <v>6690</v>
      </c>
      <c r="F57" t="s">
        <v>6691</v>
      </c>
      <c r="G57" t="s">
        <v>210</v>
      </c>
      <c r="H57" t="s">
        <v>6842</v>
      </c>
    </row>
    <row r="58" spans="1:14" x14ac:dyDescent="0.3">
      <c r="A58" s="179"/>
      <c r="B58" t="s">
        <v>6372</v>
      </c>
      <c r="C58" s="85" t="s">
        <v>6598</v>
      </c>
      <c r="D58" t="s">
        <v>6599</v>
      </c>
      <c r="E58" t="s">
        <v>6596</v>
      </c>
      <c r="F58" t="s">
        <v>6597</v>
      </c>
      <c r="G58" t="s">
        <v>615</v>
      </c>
      <c r="H58" t="s">
        <v>6843</v>
      </c>
      <c r="I58" s="38" t="s">
        <v>374</v>
      </c>
      <c r="K58" s="37" t="s">
        <v>381</v>
      </c>
    </row>
    <row r="59" spans="1:14" x14ac:dyDescent="0.3">
      <c r="A59" s="179"/>
      <c r="B59" t="s">
        <v>6372</v>
      </c>
      <c r="C59" s="85" t="s">
        <v>6557</v>
      </c>
      <c r="D59" t="s">
        <v>6558</v>
      </c>
      <c r="E59" t="s">
        <v>6555</v>
      </c>
      <c r="F59" t="s">
        <v>6556</v>
      </c>
      <c r="G59" t="s">
        <v>210</v>
      </c>
      <c r="H59" t="s">
        <v>6844</v>
      </c>
      <c r="I59" s="38" t="s">
        <v>375</v>
      </c>
      <c r="K59" s="37" t="s">
        <v>380</v>
      </c>
    </row>
    <row r="60" spans="1:14" ht="28.8" x14ac:dyDescent="0.3">
      <c r="A60" s="179"/>
      <c r="B60" t="s">
        <v>6372</v>
      </c>
      <c r="C60" s="85" t="s">
        <v>294</v>
      </c>
      <c r="D60" t="s">
        <v>295</v>
      </c>
      <c r="E60" t="s">
        <v>296</v>
      </c>
      <c r="F60" t="s">
        <v>297</v>
      </c>
      <c r="G60" t="s">
        <v>210</v>
      </c>
      <c r="H60" t="s">
        <v>6845</v>
      </c>
      <c r="I60" s="39" t="s">
        <v>376</v>
      </c>
      <c r="K60" s="37" t="s">
        <v>379</v>
      </c>
    </row>
    <row r="61" spans="1:14" x14ac:dyDescent="0.3">
      <c r="A61" s="179"/>
      <c r="B61" t="s">
        <v>6372</v>
      </c>
      <c r="C61" s="85" t="s">
        <v>6672</v>
      </c>
      <c r="D61" t="s">
        <v>6673</v>
      </c>
      <c r="E61" t="s">
        <v>6670</v>
      </c>
      <c r="F61" t="s">
        <v>6671</v>
      </c>
      <c r="G61" t="s">
        <v>615</v>
      </c>
      <c r="H61" t="s">
        <v>6846</v>
      </c>
      <c r="I61" s="39" t="s">
        <v>368</v>
      </c>
    </row>
    <row r="62" spans="1:14" x14ac:dyDescent="0.3">
      <c r="A62" s="4"/>
      <c r="B62" s="4"/>
    </row>
    <row r="63" spans="1:14" x14ac:dyDescent="0.3">
      <c r="A63" s="7"/>
      <c r="B63" s="4"/>
    </row>
    <row r="64" spans="1:14" x14ac:dyDescent="0.3">
      <c r="A64" s="7"/>
      <c r="B64" s="4"/>
      <c r="I64" s="37" t="s">
        <v>377</v>
      </c>
      <c r="K64" s="55" t="s">
        <v>384</v>
      </c>
      <c r="M64" s="86" t="s">
        <v>494</v>
      </c>
      <c r="N64" s="55"/>
    </row>
    <row r="65" spans="1:14" x14ac:dyDescent="0.3">
      <c r="A65" s="4"/>
      <c r="B65" s="4"/>
      <c r="I65" s="37" t="s">
        <v>378</v>
      </c>
      <c r="K65" s="55" t="s">
        <v>385</v>
      </c>
      <c r="M65" s="86" t="s">
        <v>495</v>
      </c>
      <c r="N65" s="55"/>
    </row>
    <row r="66" spans="1:14" x14ac:dyDescent="0.3">
      <c r="A66" s="7"/>
      <c r="B66" s="4"/>
    </row>
    <row r="67" spans="1:14" x14ac:dyDescent="0.3">
      <c r="A67" s="4"/>
      <c r="B67" s="4"/>
    </row>
    <row r="68" spans="1:14" x14ac:dyDescent="0.3">
      <c r="A68" s="7"/>
      <c r="B68" s="4"/>
    </row>
    <row r="69" spans="1:14" x14ac:dyDescent="0.3">
      <c r="A69" s="7"/>
      <c r="B69" s="4"/>
    </row>
    <row r="70" spans="1:14" x14ac:dyDescent="0.3">
      <c r="A70" s="7"/>
      <c r="B70" s="4"/>
    </row>
    <row r="71" spans="1:14" x14ac:dyDescent="0.3">
      <c r="A71" s="4"/>
      <c r="B71" s="4"/>
    </row>
    <row r="72" spans="1:14" x14ac:dyDescent="0.3">
      <c r="A72" s="7"/>
      <c r="B72" s="4"/>
    </row>
    <row r="73" spans="1:14" x14ac:dyDescent="0.3">
      <c r="A73" s="4"/>
      <c r="B73" s="4"/>
    </row>
    <row r="74" spans="1:14" x14ac:dyDescent="0.3">
      <c r="A74" s="7"/>
      <c r="B74" s="4"/>
    </row>
    <row r="75" spans="1:14" x14ac:dyDescent="0.3">
      <c r="B75" s="4" t="str">
        <f t="shared" ref="B75:B88" si="0">LEFT(C75,2)</f>
        <v>69</v>
      </c>
      <c r="C75" t="s">
        <v>5798</v>
      </c>
      <c r="D75" t="s">
        <v>5799</v>
      </c>
      <c r="E75" t="s">
        <v>5796</v>
      </c>
      <c r="F75" t="s">
        <v>5797</v>
      </c>
      <c r="G75" t="s">
        <v>615</v>
      </c>
      <c r="H75" t="s">
        <v>5801</v>
      </c>
      <c r="I75" s="3"/>
    </row>
    <row r="76" spans="1:14" x14ac:dyDescent="0.3">
      <c r="A76"/>
      <c r="B76" s="4" t="str">
        <f t="shared" si="0"/>
        <v>73</v>
      </c>
      <c r="C76" t="s">
        <v>6095</v>
      </c>
      <c r="D76" t="s">
        <v>6096</v>
      </c>
      <c r="E76" t="s">
        <v>6093</v>
      </c>
      <c r="F76" t="s">
        <v>6094</v>
      </c>
      <c r="G76" t="s">
        <v>210</v>
      </c>
      <c r="H76" t="s">
        <v>6098</v>
      </c>
    </row>
    <row r="77" spans="1:14" x14ac:dyDescent="0.3">
      <c r="A77"/>
      <c r="B77" s="4" t="str">
        <f t="shared" si="0"/>
        <v>73</v>
      </c>
      <c r="C77" t="s">
        <v>6210</v>
      </c>
      <c r="D77" t="s">
        <v>6211</v>
      </c>
      <c r="E77" t="s">
        <v>6208</v>
      </c>
      <c r="F77" t="s">
        <v>6209</v>
      </c>
      <c r="G77" t="s">
        <v>210</v>
      </c>
      <c r="H77" t="s">
        <v>6213</v>
      </c>
    </row>
    <row r="78" spans="1:14" x14ac:dyDescent="0.3">
      <c r="A78"/>
      <c r="B78" s="4" t="str">
        <f t="shared" si="0"/>
        <v>73</v>
      </c>
      <c r="C78" t="s">
        <v>6293</v>
      </c>
      <c r="D78" t="s">
        <v>6292</v>
      </c>
      <c r="E78" t="s">
        <v>6291</v>
      </c>
      <c r="F78" t="s">
        <v>6292</v>
      </c>
      <c r="G78" t="s">
        <v>210</v>
      </c>
      <c r="H78" t="s">
        <v>6295</v>
      </c>
    </row>
    <row r="79" spans="1:14" x14ac:dyDescent="0.3">
      <c r="A79"/>
      <c r="B79" s="4" t="str">
        <f t="shared" si="0"/>
        <v>73</v>
      </c>
      <c r="C79" t="s">
        <v>6111</v>
      </c>
      <c r="D79" t="s">
        <v>6110</v>
      </c>
      <c r="E79" t="s">
        <v>6109</v>
      </c>
      <c r="F79" t="s">
        <v>6110</v>
      </c>
      <c r="G79" t="s">
        <v>210</v>
      </c>
      <c r="H79" t="s">
        <v>6113</v>
      </c>
    </row>
    <row r="80" spans="1:14" x14ac:dyDescent="0.3">
      <c r="A80"/>
      <c r="B80" s="4" t="str">
        <f t="shared" si="0"/>
        <v>73</v>
      </c>
      <c r="C80" t="s">
        <v>6258</v>
      </c>
      <c r="D80" t="s">
        <v>6259</v>
      </c>
      <c r="E80" t="s">
        <v>686</v>
      </c>
      <c r="F80" t="s">
        <v>687</v>
      </c>
      <c r="G80" t="s">
        <v>210</v>
      </c>
      <c r="H80" t="s">
        <v>6255</v>
      </c>
    </row>
    <row r="81" spans="1:8" x14ac:dyDescent="0.3">
      <c r="A81"/>
      <c r="B81" s="4" t="str">
        <f t="shared" si="0"/>
        <v>73</v>
      </c>
      <c r="C81" t="s">
        <v>6204</v>
      </c>
      <c r="D81" t="s">
        <v>6205</v>
      </c>
      <c r="E81" t="s">
        <v>6202</v>
      </c>
      <c r="F81" t="s">
        <v>6203</v>
      </c>
      <c r="G81" t="s">
        <v>210</v>
      </c>
      <c r="H81" t="s">
        <v>6207</v>
      </c>
    </row>
    <row r="82" spans="1:8" x14ac:dyDescent="0.3">
      <c r="A82"/>
      <c r="B82" s="4" t="str">
        <f t="shared" si="0"/>
        <v>74</v>
      </c>
      <c r="C82" t="s">
        <v>6439</v>
      </c>
      <c r="D82" t="s">
        <v>6440</v>
      </c>
      <c r="E82" t="s">
        <v>284</v>
      </c>
      <c r="F82" t="s">
        <v>285</v>
      </c>
      <c r="G82" t="s">
        <v>210</v>
      </c>
      <c r="H82" t="s">
        <v>6438</v>
      </c>
    </row>
    <row r="83" spans="1:8" x14ac:dyDescent="0.3">
      <c r="A83"/>
      <c r="B83" s="4" t="str">
        <f t="shared" si="0"/>
        <v>74</v>
      </c>
      <c r="C83" t="s">
        <v>6692</v>
      </c>
      <c r="D83" t="s">
        <v>6693</v>
      </c>
      <c r="E83" t="s">
        <v>6690</v>
      </c>
      <c r="F83" t="s">
        <v>6691</v>
      </c>
      <c r="G83" t="s">
        <v>210</v>
      </c>
      <c r="H83" t="s">
        <v>6695</v>
      </c>
    </row>
    <row r="84" spans="1:8" x14ac:dyDescent="0.3">
      <c r="A84"/>
      <c r="B84" s="4" t="str">
        <f t="shared" si="0"/>
        <v>74</v>
      </c>
      <c r="C84" t="s">
        <v>6707</v>
      </c>
      <c r="D84" t="s">
        <v>6708</v>
      </c>
      <c r="E84" t="s">
        <v>242</v>
      </c>
      <c r="F84" t="s">
        <v>243</v>
      </c>
      <c r="G84" t="s">
        <v>210</v>
      </c>
      <c r="H84" t="s">
        <v>475</v>
      </c>
    </row>
    <row r="85" spans="1:8" x14ac:dyDescent="0.3">
      <c r="A85"/>
      <c r="B85" s="4" t="str">
        <f t="shared" si="0"/>
        <v>74</v>
      </c>
      <c r="C85" t="s">
        <v>6598</v>
      </c>
      <c r="D85" t="s">
        <v>6599</v>
      </c>
      <c r="E85" t="s">
        <v>6596</v>
      </c>
      <c r="F85" t="s">
        <v>6597</v>
      </c>
      <c r="G85" t="s">
        <v>615</v>
      </c>
      <c r="H85" t="s">
        <v>6601</v>
      </c>
    </row>
    <row r="86" spans="1:8" x14ac:dyDescent="0.3">
      <c r="A86"/>
      <c r="B86" s="4" t="str">
        <f t="shared" si="0"/>
        <v>74</v>
      </c>
      <c r="C86" t="s">
        <v>6602</v>
      </c>
      <c r="D86" t="s">
        <v>6603</v>
      </c>
      <c r="E86" t="s">
        <v>6596</v>
      </c>
      <c r="F86" t="s">
        <v>6597</v>
      </c>
      <c r="G86" t="s">
        <v>210</v>
      </c>
      <c r="H86" t="s">
        <v>6601</v>
      </c>
    </row>
    <row r="87" spans="1:8" x14ac:dyDescent="0.3">
      <c r="A87"/>
      <c r="B87" s="4" t="str">
        <f t="shared" si="0"/>
        <v>74</v>
      </c>
      <c r="C87" t="s">
        <v>6656</v>
      </c>
      <c r="D87" t="s">
        <v>6657</v>
      </c>
      <c r="E87" t="s">
        <v>6462</v>
      </c>
      <c r="F87" t="s">
        <v>6463</v>
      </c>
      <c r="G87" t="s">
        <v>210</v>
      </c>
      <c r="H87" t="s">
        <v>6655</v>
      </c>
    </row>
    <row r="88" spans="1:8" x14ac:dyDescent="0.3">
      <c r="A88"/>
      <c r="B88" s="4" t="str">
        <f t="shared" si="0"/>
        <v>74</v>
      </c>
      <c r="C88" t="s">
        <v>6729</v>
      </c>
      <c r="D88" t="s">
        <v>6730</v>
      </c>
      <c r="E88" t="s">
        <v>6727</v>
      </c>
      <c r="F88" t="s">
        <v>6728</v>
      </c>
      <c r="G88" t="s">
        <v>210</v>
      </c>
      <c r="H88" t="s">
        <v>6732</v>
      </c>
    </row>
    <row r="89" spans="1:8" x14ac:dyDescent="0.3">
      <c r="A89"/>
      <c r="B89"/>
    </row>
    <row r="90" spans="1:8" x14ac:dyDescent="0.3">
      <c r="A90"/>
      <c r="B90"/>
    </row>
    <row r="91" spans="1:8" x14ac:dyDescent="0.3">
      <c r="A91"/>
      <c r="B91"/>
    </row>
    <row r="92" spans="1:8" x14ac:dyDescent="0.3">
      <c r="A92"/>
      <c r="B92"/>
    </row>
    <row r="93" spans="1:8" x14ac:dyDescent="0.3">
      <c r="A93"/>
      <c r="B93"/>
    </row>
    <row r="94" spans="1:8" x14ac:dyDescent="0.3">
      <c r="A94"/>
      <c r="B94"/>
    </row>
    <row r="95" spans="1:8" x14ac:dyDescent="0.3">
      <c r="A95"/>
      <c r="B95"/>
    </row>
    <row r="96" spans="1:8" x14ac:dyDescent="0.3">
      <c r="A96"/>
      <c r="B96"/>
    </row>
    <row r="97" spans="1:2" x14ac:dyDescent="0.3">
      <c r="A97"/>
      <c r="B97"/>
    </row>
    <row r="98" spans="1:2" x14ac:dyDescent="0.3">
      <c r="A98"/>
      <c r="B98"/>
    </row>
    <row r="99" spans="1:2" x14ac:dyDescent="0.3">
      <c r="A99"/>
      <c r="B99"/>
    </row>
    <row r="100" spans="1:2" x14ac:dyDescent="0.3">
      <c r="A100"/>
      <c r="B100"/>
    </row>
    <row r="101" spans="1:2" x14ac:dyDescent="0.3">
      <c r="A101"/>
      <c r="B101"/>
    </row>
    <row r="102" spans="1:2" x14ac:dyDescent="0.3">
      <c r="A102"/>
      <c r="B102"/>
    </row>
    <row r="103" spans="1:2" x14ac:dyDescent="0.3">
      <c r="A103"/>
      <c r="B103"/>
    </row>
    <row r="104" spans="1:2" x14ac:dyDescent="0.3">
      <c r="A104"/>
      <c r="B104"/>
    </row>
    <row r="105" spans="1:2" x14ac:dyDescent="0.3">
      <c r="A105"/>
      <c r="B105"/>
    </row>
    <row r="106" spans="1:2" x14ac:dyDescent="0.3">
      <c r="A106"/>
      <c r="B106"/>
    </row>
    <row r="107" spans="1:2" x14ac:dyDescent="0.3">
      <c r="A107"/>
      <c r="B107"/>
    </row>
    <row r="108" spans="1:2" x14ac:dyDescent="0.3">
      <c r="A108"/>
      <c r="B108"/>
    </row>
    <row r="109" spans="1:2" x14ac:dyDescent="0.3">
      <c r="A109"/>
      <c r="B109"/>
    </row>
    <row r="110" spans="1:2" x14ac:dyDescent="0.3">
      <c r="A110"/>
      <c r="B110"/>
    </row>
    <row r="111" spans="1:2" x14ac:dyDescent="0.3">
      <c r="A111"/>
      <c r="B111"/>
    </row>
    <row r="112" spans="1:2" x14ac:dyDescent="0.3">
      <c r="A112"/>
      <c r="B112"/>
    </row>
    <row r="113" spans="1:2" x14ac:dyDescent="0.3">
      <c r="A113"/>
      <c r="B113"/>
    </row>
    <row r="114" spans="1:2" x14ac:dyDescent="0.3">
      <c r="A114"/>
      <c r="B114"/>
    </row>
    <row r="115" spans="1:2" x14ac:dyDescent="0.3">
      <c r="A115"/>
      <c r="B115"/>
    </row>
    <row r="116" spans="1:2" x14ac:dyDescent="0.3">
      <c r="A116"/>
      <c r="B116"/>
    </row>
    <row r="117" spans="1:2" x14ac:dyDescent="0.3">
      <c r="A117"/>
      <c r="B117"/>
    </row>
    <row r="118" spans="1:2" x14ac:dyDescent="0.3">
      <c r="A118"/>
      <c r="B118"/>
    </row>
    <row r="119" spans="1:2" x14ac:dyDescent="0.3">
      <c r="A119"/>
      <c r="B119"/>
    </row>
    <row r="120" spans="1:2" x14ac:dyDescent="0.3">
      <c r="A120"/>
      <c r="B120"/>
    </row>
    <row r="121" spans="1:2" x14ac:dyDescent="0.3">
      <c r="A121"/>
      <c r="B121"/>
    </row>
    <row r="122" spans="1:2" x14ac:dyDescent="0.3">
      <c r="A122"/>
      <c r="B122"/>
    </row>
  </sheetData>
  <sheetProtection sheet="1" objects="1" scenarios="1" sort="0" autoFilter="0"/>
  <dataConsolid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2">
    <tabColor rgb="FFFF0000"/>
  </sheetPr>
  <dimension ref="A1:AG1000"/>
  <sheetViews>
    <sheetView zoomScale="91" zoomScaleNormal="91" workbookViewId="0">
      <selection activeCell="A8" sqref="A8"/>
    </sheetView>
  </sheetViews>
  <sheetFormatPr baseColWidth="10" defaultRowHeight="14.4" x14ac:dyDescent="0.3"/>
  <cols>
    <col min="1" max="1" width="36.33203125" style="1" customWidth="1"/>
    <col min="2" max="2" width="14" style="34" customWidth="1"/>
    <col min="3" max="3" width="28.33203125" style="34" customWidth="1"/>
    <col min="4" max="4" width="31.88671875" bestFit="1" customWidth="1"/>
    <col min="5" max="5" width="21.5546875" customWidth="1"/>
    <col min="6" max="6" width="15.6640625" style="11" bestFit="1" customWidth="1"/>
    <col min="7" max="7" width="15.6640625" style="11" customWidth="1"/>
    <col min="8" max="8" width="16" style="10" customWidth="1"/>
    <col min="9" max="9" width="20.88671875" customWidth="1"/>
    <col min="10" max="10" width="16.33203125" customWidth="1"/>
    <col min="11" max="11" width="20.33203125" style="9" bestFit="1" customWidth="1"/>
    <col min="12" max="12" width="15" style="10" customWidth="1"/>
    <col min="16" max="16" width="19" customWidth="1"/>
    <col min="19" max="19" width="31.33203125" bestFit="1" customWidth="1"/>
    <col min="20" max="22" width="11.44140625" style="1"/>
    <col min="23" max="23" width="19" style="1" customWidth="1"/>
    <col min="24" max="25" width="11.44140625" style="1"/>
    <col min="26" max="26" width="32" style="1" bestFit="1" customWidth="1"/>
    <col min="27" max="29" width="11.44140625" style="1"/>
    <col min="30" max="30" width="19" style="1" customWidth="1"/>
    <col min="31" max="32" width="11.44140625" style="1"/>
    <col min="33" max="33" width="32" style="1" bestFit="1" customWidth="1"/>
  </cols>
  <sheetData>
    <row r="1" spans="1:33" s="26" customFormat="1" ht="30" customHeight="1" thickBot="1" x14ac:dyDescent="0.35">
      <c r="A1" s="30" t="s">
        <v>6772</v>
      </c>
      <c r="B1" s="30"/>
      <c r="C1" s="206" t="s">
        <v>342</v>
      </c>
      <c r="D1" s="207"/>
      <c r="E1" s="207"/>
      <c r="F1" s="207"/>
      <c r="G1" s="207"/>
      <c r="H1" s="207"/>
      <c r="I1" s="207"/>
      <c r="J1" s="207"/>
      <c r="K1" s="207"/>
      <c r="L1" s="208"/>
      <c r="M1" s="201" t="s">
        <v>330</v>
      </c>
      <c r="N1" s="202"/>
      <c r="O1" s="202"/>
      <c r="P1" s="202"/>
      <c r="Q1" s="202"/>
      <c r="R1" s="202"/>
      <c r="S1" s="202"/>
      <c r="T1" s="203" t="s">
        <v>328</v>
      </c>
      <c r="U1" s="204"/>
      <c r="V1" s="204"/>
      <c r="W1" s="204"/>
      <c r="X1" s="204"/>
      <c r="Y1" s="204"/>
      <c r="Z1" s="205"/>
      <c r="AA1" s="198" t="s">
        <v>329</v>
      </c>
      <c r="AB1" s="199"/>
      <c r="AC1" s="199"/>
      <c r="AD1" s="199"/>
      <c r="AE1" s="199"/>
      <c r="AF1" s="199"/>
      <c r="AG1" s="200"/>
    </row>
    <row r="2" spans="1:33" s="26" customFormat="1" ht="115.8" thickBot="1" x14ac:dyDescent="0.35">
      <c r="A2" s="46" t="s">
        <v>517</v>
      </c>
      <c r="B2" s="111" t="s">
        <v>526</v>
      </c>
      <c r="C2" s="175" t="s">
        <v>6774</v>
      </c>
      <c r="D2" s="47" t="s">
        <v>525</v>
      </c>
      <c r="E2" s="48" t="s">
        <v>364</v>
      </c>
      <c r="F2" s="40" t="s">
        <v>499</v>
      </c>
      <c r="G2" s="49" t="s">
        <v>518</v>
      </c>
      <c r="H2" s="48" t="s">
        <v>323</v>
      </c>
      <c r="I2" s="50" t="s">
        <v>519</v>
      </c>
      <c r="J2" s="49" t="s">
        <v>520</v>
      </c>
      <c r="K2" s="49" t="s">
        <v>521</v>
      </c>
      <c r="L2" s="51" t="s">
        <v>331</v>
      </c>
      <c r="M2" s="52" t="s">
        <v>522</v>
      </c>
      <c r="N2" s="53" t="s">
        <v>382</v>
      </c>
      <c r="O2" s="54" t="s">
        <v>383</v>
      </c>
      <c r="P2" s="54" t="s">
        <v>523</v>
      </c>
      <c r="Q2" s="53" t="s">
        <v>387</v>
      </c>
      <c r="R2" s="53" t="s">
        <v>386</v>
      </c>
      <c r="S2" s="53" t="s">
        <v>524</v>
      </c>
      <c r="T2" s="56" t="s">
        <v>522</v>
      </c>
      <c r="U2" s="57" t="s">
        <v>382</v>
      </c>
      <c r="V2" s="58" t="s">
        <v>383</v>
      </c>
      <c r="W2" s="58" t="s">
        <v>523</v>
      </c>
      <c r="X2" s="57" t="s">
        <v>387</v>
      </c>
      <c r="Y2" s="57" t="s">
        <v>386</v>
      </c>
      <c r="Z2" s="58" t="s">
        <v>524</v>
      </c>
      <c r="AA2" s="66" t="s">
        <v>522</v>
      </c>
      <c r="AB2" s="63" t="s">
        <v>382</v>
      </c>
      <c r="AC2" s="64" t="s">
        <v>383</v>
      </c>
      <c r="AD2" s="64" t="s">
        <v>523</v>
      </c>
      <c r="AE2" s="63" t="s">
        <v>387</v>
      </c>
      <c r="AF2" s="63" t="s">
        <v>386</v>
      </c>
      <c r="AG2" s="64" t="s">
        <v>524</v>
      </c>
    </row>
    <row r="3" spans="1:33" s="26" customFormat="1" ht="29.4" hidden="1" thickBot="1" x14ac:dyDescent="0.35">
      <c r="A3" s="16" t="s">
        <v>496</v>
      </c>
      <c r="B3" s="112" t="s">
        <v>497</v>
      </c>
      <c r="C3" s="112"/>
      <c r="D3" s="29" t="s">
        <v>498</v>
      </c>
      <c r="E3" s="32" t="s">
        <v>364</v>
      </c>
      <c r="F3" s="27" t="s">
        <v>499</v>
      </c>
      <c r="G3" s="77" t="s">
        <v>500</v>
      </c>
      <c r="H3" s="24"/>
      <c r="I3" s="19" t="s">
        <v>501</v>
      </c>
      <c r="J3" s="20" t="s">
        <v>502</v>
      </c>
      <c r="K3" s="20" t="s">
        <v>503</v>
      </c>
      <c r="L3" s="18"/>
      <c r="M3" s="92" t="s">
        <v>504</v>
      </c>
      <c r="N3" s="92"/>
      <c r="O3" s="92"/>
      <c r="P3" s="93" t="s">
        <v>505</v>
      </c>
      <c r="Q3" s="92"/>
      <c r="R3" s="92"/>
      <c r="S3" s="92" t="s">
        <v>506</v>
      </c>
      <c r="T3" s="94" t="s">
        <v>507</v>
      </c>
      <c r="U3" s="95"/>
      <c r="V3" s="95"/>
      <c r="W3" s="96" t="s">
        <v>508</v>
      </c>
      <c r="X3" s="95"/>
      <c r="Y3" s="95"/>
      <c r="Z3" s="97" t="s">
        <v>509</v>
      </c>
      <c r="AA3" s="98" t="s">
        <v>510</v>
      </c>
      <c r="AB3" s="99"/>
      <c r="AC3" s="99"/>
      <c r="AD3" s="100" t="s">
        <v>511</v>
      </c>
      <c r="AE3" s="99"/>
      <c r="AF3" s="99"/>
      <c r="AG3" s="101" t="s">
        <v>512</v>
      </c>
    </row>
    <row r="4" spans="1:33" ht="17.399999999999999" x14ac:dyDescent="0.3">
      <c r="B4" s="113"/>
      <c r="C4" s="176"/>
      <c r="D4" s="28"/>
      <c r="E4" s="33"/>
      <c r="F4" s="28"/>
      <c r="G4" s="22"/>
      <c r="H4" s="25"/>
      <c r="I4" s="41"/>
      <c r="J4" s="42"/>
      <c r="K4" s="138"/>
      <c r="L4" s="43"/>
      <c r="M4" s="37"/>
      <c r="N4" s="37"/>
      <c r="O4" s="37"/>
      <c r="P4" s="21"/>
      <c r="Q4" s="37"/>
      <c r="R4" s="37"/>
      <c r="S4" s="37"/>
      <c r="T4" s="60"/>
      <c r="U4" s="61"/>
      <c r="V4" s="61"/>
      <c r="W4" s="59"/>
      <c r="X4" s="61"/>
      <c r="Y4" s="61"/>
      <c r="Z4" s="62"/>
      <c r="AA4" s="67"/>
      <c r="AB4" s="68"/>
      <c r="AC4" s="68"/>
      <c r="AD4" s="65"/>
      <c r="AE4" s="68"/>
      <c r="AF4" s="68"/>
      <c r="AG4" s="69"/>
    </row>
    <row r="5" spans="1:33" ht="17.399999999999999" x14ac:dyDescent="0.3">
      <c r="B5" s="113"/>
      <c r="C5" s="176"/>
      <c r="D5" s="28"/>
      <c r="E5" s="33"/>
      <c r="F5" s="28"/>
      <c r="G5" s="22"/>
      <c r="H5" s="25"/>
      <c r="I5" s="44"/>
      <c r="J5" s="45"/>
      <c r="K5" s="139"/>
      <c r="L5" s="25"/>
      <c r="M5" s="37"/>
      <c r="N5" s="37"/>
      <c r="O5" s="37"/>
      <c r="P5" s="37"/>
      <c r="Q5" s="37"/>
      <c r="R5" s="37"/>
      <c r="S5" s="37"/>
      <c r="T5" s="60"/>
      <c r="U5" s="61"/>
      <c r="V5" s="61"/>
      <c r="W5" s="61"/>
      <c r="X5" s="61"/>
      <c r="Y5" s="61"/>
      <c r="Z5" s="62"/>
      <c r="AA5" s="67"/>
      <c r="AB5" s="68"/>
      <c r="AC5" s="68"/>
      <c r="AD5" s="68"/>
      <c r="AE5" s="68"/>
      <c r="AF5" s="68"/>
      <c r="AG5" s="69"/>
    </row>
    <row r="6" spans="1:33" ht="17.399999999999999" x14ac:dyDescent="0.3">
      <c r="B6" s="113"/>
      <c r="C6" s="176"/>
      <c r="D6" s="28"/>
      <c r="E6" s="33"/>
      <c r="F6" s="28"/>
      <c r="G6" s="22"/>
      <c r="H6" s="25"/>
      <c r="I6" s="44"/>
      <c r="J6" s="45"/>
      <c r="K6" s="139"/>
      <c r="L6" s="25"/>
      <c r="M6" s="37"/>
      <c r="N6" s="37"/>
      <c r="O6" s="37"/>
      <c r="P6" s="37"/>
      <c r="Q6" s="37"/>
      <c r="R6" s="37"/>
      <c r="S6" s="37"/>
      <c r="T6" s="60"/>
      <c r="U6" s="61"/>
      <c r="V6" s="61"/>
      <c r="W6" s="61"/>
      <c r="X6" s="61"/>
      <c r="Y6" s="61"/>
      <c r="Z6" s="62"/>
      <c r="AA6" s="67"/>
      <c r="AB6" s="68"/>
      <c r="AC6" s="68"/>
      <c r="AD6" s="68"/>
      <c r="AE6" s="68"/>
      <c r="AF6" s="68"/>
      <c r="AG6" s="69"/>
    </row>
    <row r="7" spans="1:33" ht="17.399999999999999" x14ac:dyDescent="0.3">
      <c r="B7" s="113"/>
      <c r="C7" s="176"/>
      <c r="D7" s="28"/>
      <c r="E7" s="33"/>
      <c r="F7" s="28"/>
      <c r="G7" s="22"/>
      <c r="H7" s="25"/>
      <c r="I7" s="44"/>
      <c r="J7" s="45"/>
      <c r="K7" s="139"/>
      <c r="L7" s="25"/>
      <c r="M7" s="37"/>
      <c r="N7" s="37"/>
      <c r="O7" s="37"/>
      <c r="P7" s="37"/>
      <c r="Q7" s="37"/>
      <c r="R7" s="37"/>
      <c r="S7" s="37"/>
      <c r="T7" s="60"/>
      <c r="U7" s="61"/>
      <c r="V7" s="61"/>
      <c r="W7" s="61"/>
      <c r="X7" s="61"/>
      <c r="Y7" s="61"/>
      <c r="Z7" s="62"/>
      <c r="AA7" s="67"/>
      <c r="AB7" s="68"/>
      <c r="AC7" s="68"/>
      <c r="AD7" s="68"/>
      <c r="AE7" s="68"/>
      <c r="AF7" s="68"/>
      <c r="AG7" s="69"/>
    </row>
    <row r="8" spans="1:33" ht="17.399999999999999" x14ac:dyDescent="0.3">
      <c r="B8" s="113"/>
      <c r="C8" s="176"/>
      <c r="D8" s="28"/>
      <c r="E8" s="33"/>
      <c r="F8" s="28"/>
      <c r="G8" s="22"/>
      <c r="H8" s="25"/>
      <c r="I8" s="44"/>
      <c r="J8" s="45"/>
      <c r="K8" s="139"/>
      <c r="L8" s="25"/>
      <c r="M8" s="37"/>
      <c r="N8" s="37"/>
      <c r="O8" s="37"/>
      <c r="P8" s="37"/>
      <c r="Q8" s="37"/>
      <c r="R8" s="37"/>
      <c r="S8" s="37"/>
      <c r="T8" s="60"/>
      <c r="U8" s="61"/>
      <c r="V8" s="61"/>
      <c r="W8" s="61"/>
      <c r="X8" s="61"/>
      <c r="Y8" s="61"/>
      <c r="Z8" s="62"/>
      <c r="AA8" s="67"/>
      <c r="AB8" s="68"/>
      <c r="AC8" s="68"/>
      <c r="AD8" s="68"/>
      <c r="AE8" s="68"/>
      <c r="AF8" s="68"/>
      <c r="AG8" s="69"/>
    </row>
    <row r="9" spans="1:33" ht="17.399999999999999" x14ac:dyDescent="0.3">
      <c r="B9" s="113"/>
      <c r="C9" s="176"/>
      <c r="D9" s="28"/>
      <c r="E9" s="33"/>
      <c r="F9" s="28"/>
      <c r="G9" s="22"/>
      <c r="H9" s="25"/>
      <c r="I9" s="44"/>
      <c r="J9" s="45"/>
      <c r="K9" s="139"/>
      <c r="L9" s="25"/>
      <c r="M9" s="37"/>
      <c r="N9" s="37"/>
      <c r="O9" s="37"/>
      <c r="P9" s="37"/>
      <c r="Q9" s="37"/>
      <c r="R9" s="37"/>
      <c r="S9" s="37"/>
      <c r="T9" s="60"/>
      <c r="U9" s="61"/>
      <c r="V9" s="61"/>
      <c r="W9" s="61"/>
      <c r="X9" s="61"/>
      <c r="Y9" s="61"/>
      <c r="Z9" s="62"/>
      <c r="AA9" s="67"/>
      <c r="AB9" s="68"/>
      <c r="AC9" s="68"/>
      <c r="AD9" s="68"/>
      <c r="AE9" s="68"/>
      <c r="AF9" s="68"/>
      <c r="AG9" s="69"/>
    </row>
    <row r="10" spans="1:33" ht="17.399999999999999" x14ac:dyDescent="0.3">
      <c r="B10" s="113"/>
      <c r="C10" s="176"/>
      <c r="D10" s="28"/>
      <c r="E10" s="33"/>
      <c r="F10" s="28"/>
      <c r="G10" s="22"/>
      <c r="H10" s="25"/>
      <c r="I10" s="44"/>
      <c r="J10" s="45"/>
      <c r="K10" s="139"/>
      <c r="L10" s="25"/>
      <c r="M10" s="37"/>
      <c r="N10" s="37"/>
      <c r="O10" s="37"/>
      <c r="P10" s="37"/>
      <c r="Q10" s="37"/>
      <c r="R10" s="37"/>
      <c r="S10" s="37"/>
      <c r="T10" s="60"/>
      <c r="U10" s="61"/>
      <c r="V10" s="61"/>
      <c r="W10" s="61"/>
      <c r="X10" s="61"/>
      <c r="Y10" s="61"/>
      <c r="Z10" s="62"/>
      <c r="AA10" s="67"/>
      <c r="AB10" s="68"/>
      <c r="AC10" s="68"/>
      <c r="AD10" s="68"/>
      <c r="AE10" s="68"/>
      <c r="AF10" s="68"/>
      <c r="AG10" s="69"/>
    </row>
    <row r="11" spans="1:33" ht="17.399999999999999" x14ac:dyDescent="0.3">
      <c r="B11" s="113"/>
      <c r="C11" s="176"/>
      <c r="D11" s="28"/>
      <c r="E11" s="33"/>
      <c r="F11" s="28"/>
      <c r="G11" s="22"/>
      <c r="H11" s="25"/>
      <c r="I11" s="44"/>
      <c r="J11" s="45"/>
      <c r="K11" s="139"/>
      <c r="L11" s="25"/>
      <c r="M11" s="37"/>
      <c r="N11" s="37"/>
      <c r="O11" s="37"/>
      <c r="P11" s="37"/>
      <c r="Q11" s="37"/>
      <c r="R11" s="37"/>
      <c r="S11" s="37"/>
      <c r="T11" s="60"/>
      <c r="U11" s="61"/>
      <c r="V11" s="61"/>
      <c r="W11" s="61"/>
      <c r="X11" s="61"/>
      <c r="Y11" s="61"/>
      <c r="Z11" s="62"/>
      <c r="AA11" s="67"/>
      <c r="AB11" s="68"/>
      <c r="AC11" s="68"/>
      <c r="AD11" s="68"/>
      <c r="AE11" s="68"/>
      <c r="AF11" s="68"/>
      <c r="AG11" s="69"/>
    </row>
    <row r="12" spans="1:33" ht="17.399999999999999" x14ac:dyDescent="0.3">
      <c r="B12" s="113"/>
      <c r="C12" s="176"/>
      <c r="D12" s="28"/>
      <c r="E12" s="33"/>
      <c r="F12" s="28"/>
      <c r="G12" s="22"/>
      <c r="H12" s="25"/>
      <c r="I12" s="44"/>
      <c r="J12" s="45"/>
      <c r="K12" s="139"/>
      <c r="L12" s="25"/>
      <c r="M12" s="37"/>
      <c r="N12" s="37"/>
      <c r="O12" s="37"/>
      <c r="P12" s="37"/>
      <c r="Q12" s="37"/>
      <c r="R12" s="37"/>
      <c r="S12" s="37"/>
      <c r="T12" s="60"/>
      <c r="U12" s="61"/>
      <c r="V12" s="61"/>
      <c r="W12" s="61"/>
      <c r="X12" s="61"/>
      <c r="Y12" s="61"/>
      <c r="Z12" s="62"/>
      <c r="AA12" s="67"/>
      <c r="AB12" s="68"/>
      <c r="AC12" s="68"/>
      <c r="AD12" s="68"/>
      <c r="AE12" s="68"/>
      <c r="AF12" s="68"/>
      <c r="AG12" s="69"/>
    </row>
    <row r="13" spans="1:33" ht="17.399999999999999" x14ac:dyDescent="0.3">
      <c r="B13" s="113"/>
      <c r="C13" s="176"/>
      <c r="D13" s="28"/>
      <c r="E13" s="33"/>
      <c r="F13" s="28"/>
      <c r="G13" s="22"/>
      <c r="H13" s="25"/>
      <c r="I13" s="44"/>
      <c r="J13" s="45"/>
      <c r="K13" s="139"/>
      <c r="L13" s="25"/>
      <c r="M13" s="37"/>
      <c r="N13" s="37"/>
      <c r="O13" s="37"/>
      <c r="P13" s="37"/>
      <c r="Q13" s="37"/>
      <c r="R13" s="37"/>
      <c r="S13" s="37"/>
      <c r="T13" s="60"/>
      <c r="U13" s="61"/>
      <c r="V13" s="61"/>
      <c r="W13" s="61"/>
      <c r="X13" s="61"/>
      <c r="Y13" s="61"/>
      <c r="Z13" s="62"/>
      <c r="AA13" s="67"/>
      <c r="AB13" s="68"/>
      <c r="AC13" s="68"/>
      <c r="AD13" s="68"/>
      <c r="AE13" s="68"/>
      <c r="AF13" s="68"/>
      <c r="AG13" s="69"/>
    </row>
    <row r="14" spans="1:33" ht="17.399999999999999" x14ac:dyDescent="0.3">
      <c r="B14" s="113"/>
      <c r="C14" s="176"/>
      <c r="D14" s="28"/>
      <c r="E14" s="33"/>
      <c r="F14" s="28"/>
      <c r="G14" s="22"/>
      <c r="H14" s="25"/>
      <c r="I14" s="44"/>
      <c r="J14" s="45"/>
      <c r="K14" s="139"/>
      <c r="L14" s="25"/>
      <c r="M14" s="37"/>
      <c r="N14" s="37"/>
      <c r="O14" s="37"/>
      <c r="P14" s="37"/>
      <c r="Q14" s="37"/>
      <c r="R14" s="37"/>
      <c r="S14" s="37"/>
      <c r="T14" s="60"/>
      <c r="U14" s="61"/>
      <c r="V14" s="61"/>
      <c r="W14" s="61"/>
      <c r="X14" s="61"/>
      <c r="Y14" s="61"/>
      <c r="Z14" s="62"/>
      <c r="AA14" s="67"/>
      <c r="AB14" s="68"/>
      <c r="AC14" s="68"/>
      <c r="AD14" s="68"/>
      <c r="AE14" s="68"/>
      <c r="AF14" s="68"/>
      <c r="AG14" s="69"/>
    </row>
    <row r="15" spans="1:33" ht="17.399999999999999" x14ac:dyDescent="0.3">
      <c r="B15" s="113"/>
      <c r="C15" s="176"/>
      <c r="D15" s="28"/>
      <c r="E15" s="33"/>
      <c r="F15" s="28"/>
      <c r="G15" s="22"/>
      <c r="H15" s="25"/>
      <c r="I15" s="44"/>
      <c r="J15" s="45"/>
      <c r="K15" s="139"/>
      <c r="L15" s="25"/>
      <c r="M15" s="37"/>
      <c r="N15" s="37"/>
      <c r="O15" s="37"/>
      <c r="P15" s="37"/>
      <c r="Q15" s="37"/>
      <c r="R15" s="37"/>
      <c r="S15" s="37"/>
      <c r="T15" s="60"/>
      <c r="U15" s="61"/>
      <c r="V15" s="61"/>
      <c r="W15" s="61"/>
      <c r="X15" s="61"/>
      <c r="Y15" s="61"/>
      <c r="Z15" s="62"/>
      <c r="AA15" s="67"/>
      <c r="AB15" s="68"/>
      <c r="AC15" s="68"/>
      <c r="AD15" s="68"/>
      <c r="AE15" s="68"/>
      <c r="AF15" s="68"/>
      <c r="AG15" s="69"/>
    </row>
    <row r="16" spans="1:33" x14ac:dyDescent="0.3">
      <c r="B16" s="113"/>
      <c r="C16" s="176"/>
      <c r="D16" s="28"/>
      <c r="E16" s="33"/>
      <c r="F16" s="28"/>
      <c r="G16" s="23"/>
      <c r="H16" s="25"/>
      <c r="I16" s="44"/>
      <c r="J16" s="45"/>
      <c r="K16" s="139"/>
      <c r="L16" s="25"/>
      <c r="M16" s="37"/>
      <c r="N16" s="37"/>
      <c r="O16" s="37"/>
      <c r="P16" s="37"/>
      <c r="Q16" s="37"/>
      <c r="R16" s="37"/>
      <c r="S16" s="37"/>
      <c r="T16" s="60"/>
      <c r="U16" s="61"/>
      <c r="V16" s="61"/>
      <c r="W16" s="61"/>
      <c r="X16" s="61"/>
      <c r="Y16" s="61"/>
      <c r="Z16" s="62"/>
      <c r="AA16" s="67"/>
      <c r="AB16" s="68"/>
      <c r="AC16" s="68"/>
      <c r="AD16" s="68"/>
      <c r="AE16" s="68"/>
      <c r="AF16" s="68"/>
      <c r="AG16" s="69"/>
    </row>
    <row r="17" spans="2:33" x14ac:dyDescent="0.3">
      <c r="B17" s="113"/>
      <c r="C17" s="176"/>
      <c r="D17" s="28"/>
      <c r="E17" s="33"/>
      <c r="F17" s="28"/>
      <c r="G17" s="23"/>
      <c r="H17" s="25"/>
      <c r="I17" s="44"/>
      <c r="J17" s="45"/>
      <c r="K17" s="139"/>
      <c r="L17" s="25"/>
      <c r="M17" s="37"/>
      <c r="N17" s="37"/>
      <c r="O17" s="37"/>
      <c r="P17" s="37"/>
      <c r="Q17" s="37"/>
      <c r="R17" s="37"/>
      <c r="S17" s="37"/>
      <c r="T17" s="60"/>
      <c r="U17" s="61"/>
      <c r="V17" s="61"/>
      <c r="W17" s="61"/>
      <c r="X17" s="61"/>
      <c r="Y17" s="61"/>
      <c r="Z17" s="62"/>
      <c r="AA17" s="67"/>
      <c r="AB17" s="68"/>
      <c r="AC17" s="68"/>
      <c r="AD17" s="68"/>
      <c r="AE17" s="68"/>
      <c r="AF17" s="68"/>
      <c r="AG17" s="69"/>
    </row>
    <row r="18" spans="2:33" x14ac:dyDescent="0.3">
      <c r="B18" s="113"/>
      <c r="C18" s="176"/>
      <c r="D18" s="28"/>
      <c r="E18" s="33"/>
      <c r="F18" s="28"/>
      <c r="G18" s="23"/>
      <c r="H18" s="25"/>
      <c r="I18" s="44"/>
      <c r="J18" s="45"/>
      <c r="K18" s="139"/>
      <c r="L18" s="25"/>
      <c r="M18" s="37"/>
      <c r="N18" s="37"/>
      <c r="O18" s="37"/>
      <c r="P18" s="37"/>
      <c r="Q18" s="37"/>
      <c r="R18" s="37"/>
      <c r="S18" s="37"/>
      <c r="T18" s="60"/>
      <c r="U18" s="61"/>
      <c r="V18" s="61"/>
      <c r="W18" s="61"/>
      <c r="X18" s="61"/>
      <c r="Y18" s="61"/>
      <c r="Z18" s="62"/>
      <c r="AA18" s="67"/>
      <c r="AB18" s="68"/>
      <c r="AC18" s="68"/>
      <c r="AD18" s="68"/>
      <c r="AE18" s="68"/>
      <c r="AF18" s="68"/>
      <c r="AG18" s="69"/>
    </row>
    <row r="19" spans="2:33" x14ac:dyDescent="0.3">
      <c r="B19" s="113"/>
      <c r="C19" s="176"/>
      <c r="D19" s="28"/>
      <c r="E19" s="33"/>
      <c r="F19" s="28"/>
      <c r="G19" s="23"/>
      <c r="H19" s="25"/>
      <c r="I19" s="44"/>
      <c r="J19" s="45"/>
      <c r="K19" s="139"/>
      <c r="L19" s="25"/>
      <c r="M19" s="37"/>
      <c r="N19" s="37"/>
      <c r="O19" s="37"/>
      <c r="P19" s="37"/>
      <c r="Q19" s="37"/>
      <c r="R19" s="37"/>
      <c r="S19" s="37"/>
      <c r="T19" s="60"/>
      <c r="U19" s="61"/>
      <c r="V19" s="61"/>
      <c r="W19" s="61"/>
      <c r="X19" s="61"/>
      <c r="Y19" s="61"/>
      <c r="Z19" s="62"/>
      <c r="AA19" s="67"/>
      <c r="AB19" s="68"/>
      <c r="AC19" s="68"/>
      <c r="AD19" s="68"/>
      <c r="AE19" s="68"/>
      <c r="AF19" s="68"/>
      <c r="AG19" s="69"/>
    </row>
    <row r="20" spans="2:33" x14ac:dyDescent="0.3">
      <c r="B20" s="113"/>
      <c r="C20" s="176"/>
      <c r="D20" s="28"/>
      <c r="E20" s="33"/>
      <c r="F20" s="28"/>
      <c r="G20" s="23"/>
      <c r="H20" s="25"/>
      <c r="I20" s="44"/>
      <c r="J20" s="45"/>
      <c r="K20" s="139"/>
      <c r="L20" s="25"/>
      <c r="M20" s="37"/>
      <c r="N20" s="37"/>
      <c r="O20" s="37"/>
      <c r="P20" s="37"/>
      <c r="Q20" s="37"/>
      <c r="R20" s="37"/>
      <c r="S20" s="37"/>
      <c r="T20" s="60"/>
      <c r="U20" s="61"/>
      <c r="V20" s="61"/>
      <c r="W20" s="61"/>
      <c r="X20" s="61"/>
      <c r="Y20" s="61"/>
      <c r="Z20" s="62"/>
      <c r="AA20" s="67"/>
      <c r="AB20" s="68"/>
      <c r="AC20" s="68"/>
      <c r="AD20" s="68"/>
      <c r="AE20" s="68"/>
      <c r="AF20" s="68"/>
      <c r="AG20" s="69"/>
    </row>
    <row r="21" spans="2:33" x14ac:dyDescent="0.3">
      <c r="B21" s="113"/>
      <c r="C21" s="176"/>
      <c r="D21" s="28"/>
      <c r="E21" s="33"/>
      <c r="F21" s="28"/>
      <c r="G21" s="23"/>
      <c r="H21" s="25"/>
      <c r="I21" s="44"/>
      <c r="J21" s="45"/>
      <c r="K21" s="139"/>
      <c r="L21" s="25"/>
      <c r="M21" s="37"/>
      <c r="N21" s="37"/>
      <c r="O21" s="37"/>
      <c r="P21" s="37"/>
      <c r="Q21" s="37"/>
      <c r="R21" s="37"/>
      <c r="S21" s="37"/>
      <c r="T21" s="60"/>
      <c r="U21" s="61"/>
      <c r="V21" s="61"/>
      <c r="W21" s="61"/>
      <c r="X21" s="61"/>
      <c r="Y21" s="61"/>
      <c r="Z21" s="62"/>
      <c r="AA21" s="67"/>
      <c r="AB21" s="68"/>
      <c r="AC21" s="68"/>
      <c r="AD21" s="68"/>
      <c r="AE21" s="68"/>
      <c r="AF21" s="68"/>
      <c r="AG21" s="69"/>
    </row>
    <row r="22" spans="2:33" x14ac:dyDescent="0.3">
      <c r="B22" s="113"/>
      <c r="C22" s="176"/>
      <c r="D22" s="28"/>
      <c r="E22" s="33"/>
      <c r="F22" s="28"/>
      <c r="G22" s="23"/>
      <c r="H22" s="25"/>
      <c r="I22" s="44"/>
      <c r="J22" s="45"/>
      <c r="K22" s="139"/>
      <c r="L22" s="25"/>
      <c r="M22" s="37"/>
      <c r="N22" s="37"/>
      <c r="O22" s="37"/>
      <c r="P22" s="37"/>
      <c r="Q22" s="37"/>
      <c r="R22" s="37"/>
      <c r="S22" s="37"/>
      <c r="T22" s="60"/>
      <c r="U22" s="61"/>
      <c r="V22" s="61"/>
      <c r="W22" s="61"/>
      <c r="X22" s="61"/>
      <c r="Y22" s="61"/>
      <c r="Z22" s="62"/>
      <c r="AA22" s="67"/>
      <c r="AB22" s="68"/>
      <c r="AC22" s="68"/>
      <c r="AD22" s="68"/>
      <c r="AE22" s="68"/>
      <c r="AF22" s="68"/>
      <c r="AG22" s="69"/>
    </row>
    <row r="23" spans="2:33" x14ac:dyDescent="0.3">
      <c r="B23" s="113"/>
      <c r="C23" s="176"/>
      <c r="D23" s="28"/>
      <c r="E23" s="33"/>
      <c r="F23" s="28"/>
      <c r="G23" s="23"/>
      <c r="H23" s="25"/>
      <c r="I23" s="44"/>
      <c r="J23" s="45"/>
      <c r="K23" s="139"/>
      <c r="L23" s="25"/>
      <c r="M23" s="37"/>
      <c r="N23" s="37"/>
      <c r="O23" s="37"/>
      <c r="P23" s="37"/>
      <c r="Q23" s="37"/>
      <c r="R23" s="37"/>
      <c r="S23" s="37"/>
      <c r="T23" s="60"/>
      <c r="U23" s="61"/>
      <c r="V23" s="61"/>
      <c r="W23" s="61"/>
      <c r="X23" s="61"/>
      <c r="Y23" s="61"/>
      <c r="Z23" s="62"/>
      <c r="AA23" s="67"/>
      <c r="AB23" s="68"/>
      <c r="AC23" s="68"/>
      <c r="AD23" s="68"/>
      <c r="AE23" s="68"/>
      <c r="AF23" s="68"/>
      <c r="AG23" s="69"/>
    </row>
    <row r="24" spans="2:33" x14ac:dyDescent="0.3">
      <c r="B24" s="113"/>
      <c r="C24" s="176"/>
      <c r="D24" s="28"/>
      <c r="E24" s="33"/>
      <c r="F24" s="28"/>
      <c r="G24" s="23"/>
      <c r="H24" s="25"/>
      <c r="I24" s="44"/>
      <c r="J24" s="45"/>
      <c r="K24" s="139"/>
      <c r="L24" s="25"/>
      <c r="M24" s="37"/>
      <c r="N24" s="37"/>
      <c r="O24" s="37"/>
      <c r="P24" s="37"/>
      <c r="Q24" s="37"/>
      <c r="R24" s="37"/>
      <c r="S24" s="37"/>
      <c r="T24" s="60"/>
      <c r="U24" s="61"/>
      <c r="V24" s="61"/>
      <c r="W24" s="61"/>
      <c r="X24" s="61"/>
      <c r="Y24" s="61"/>
      <c r="Z24" s="62"/>
      <c r="AA24" s="67"/>
      <c r="AB24" s="68"/>
      <c r="AC24" s="68"/>
      <c r="AD24" s="68"/>
      <c r="AE24" s="68"/>
      <c r="AF24" s="68"/>
      <c r="AG24" s="69"/>
    </row>
    <row r="25" spans="2:33" x14ac:dyDescent="0.3">
      <c r="B25" s="113"/>
      <c r="C25" s="176"/>
      <c r="D25" s="28"/>
      <c r="E25" s="33"/>
      <c r="F25" s="28"/>
      <c r="G25" s="23"/>
      <c r="H25" s="25"/>
      <c r="I25" s="44"/>
      <c r="J25" s="45"/>
      <c r="K25" s="139"/>
      <c r="L25" s="25"/>
      <c r="M25" s="37"/>
      <c r="N25" s="37"/>
      <c r="O25" s="37"/>
      <c r="P25" s="37"/>
      <c r="Q25" s="37"/>
      <c r="R25" s="37"/>
      <c r="S25" s="37"/>
      <c r="T25" s="60"/>
      <c r="U25" s="61"/>
      <c r="V25" s="61"/>
      <c r="W25" s="61"/>
      <c r="X25" s="61"/>
      <c r="Y25" s="61"/>
      <c r="Z25" s="62"/>
      <c r="AA25" s="67"/>
      <c r="AB25" s="68"/>
      <c r="AC25" s="68"/>
      <c r="AD25" s="68"/>
      <c r="AE25" s="68"/>
      <c r="AF25" s="68"/>
      <c r="AG25" s="69"/>
    </row>
    <row r="26" spans="2:33" x14ac:dyDescent="0.3">
      <c r="B26" s="113"/>
      <c r="C26" s="176"/>
      <c r="D26" s="28"/>
      <c r="E26" s="33"/>
      <c r="F26" s="28"/>
      <c r="G26" s="23"/>
      <c r="H26" s="25"/>
      <c r="I26" s="44"/>
      <c r="J26" s="45"/>
      <c r="K26" s="139"/>
      <c r="L26" s="25"/>
      <c r="M26" s="37"/>
      <c r="N26" s="37"/>
      <c r="O26" s="37"/>
      <c r="P26" s="37"/>
      <c r="Q26" s="37"/>
      <c r="R26" s="37"/>
      <c r="S26" s="37"/>
      <c r="T26" s="60"/>
      <c r="U26" s="61"/>
      <c r="V26" s="61"/>
      <c r="W26" s="61"/>
      <c r="X26" s="61"/>
      <c r="Y26" s="61"/>
      <c r="Z26" s="62"/>
      <c r="AA26" s="67"/>
      <c r="AB26" s="68"/>
      <c r="AC26" s="68"/>
      <c r="AD26" s="68"/>
      <c r="AE26" s="68"/>
      <c r="AF26" s="68"/>
      <c r="AG26" s="69"/>
    </row>
    <row r="27" spans="2:33" x14ac:dyDescent="0.3">
      <c r="B27" s="113"/>
      <c r="C27" s="176"/>
      <c r="D27" s="28"/>
      <c r="E27" s="33"/>
      <c r="F27" s="28"/>
      <c r="G27" s="23"/>
      <c r="H27" s="25"/>
      <c r="I27" s="44"/>
      <c r="J27" s="45"/>
      <c r="K27" s="139"/>
      <c r="L27" s="25"/>
      <c r="M27" s="37"/>
      <c r="N27" s="37"/>
      <c r="O27" s="37"/>
      <c r="P27" s="37"/>
      <c r="Q27" s="37"/>
      <c r="R27" s="37"/>
      <c r="S27" s="37"/>
      <c r="T27" s="60"/>
      <c r="U27" s="61"/>
      <c r="V27" s="61"/>
      <c r="W27" s="61"/>
      <c r="X27" s="61"/>
      <c r="Y27" s="61"/>
      <c r="Z27" s="62"/>
      <c r="AA27" s="67"/>
      <c r="AB27" s="68"/>
      <c r="AC27" s="68"/>
      <c r="AD27" s="68"/>
      <c r="AE27" s="68"/>
      <c r="AF27" s="68"/>
      <c r="AG27" s="69"/>
    </row>
    <row r="28" spans="2:33" x14ac:dyDescent="0.3">
      <c r="B28" s="113"/>
      <c r="C28" s="176"/>
      <c r="D28" s="28"/>
      <c r="E28" s="33"/>
      <c r="F28" s="28"/>
      <c r="G28" s="23"/>
      <c r="H28" s="25"/>
      <c r="I28" s="44"/>
      <c r="J28" s="45"/>
      <c r="K28" s="139"/>
      <c r="L28" s="25"/>
      <c r="M28" s="37"/>
      <c r="N28" s="37"/>
      <c r="O28" s="37"/>
      <c r="P28" s="37"/>
      <c r="Q28" s="37"/>
      <c r="R28" s="37"/>
      <c r="S28" s="37"/>
      <c r="T28" s="60"/>
      <c r="U28" s="61"/>
      <c r="V28" s="61"/>
      <c r="W28" s="61"/>
      <c r="X28" s="61"/>
      <c r="Y28" s="61"/>
      <c r="Z28" s="62"/>
      <c r="AA28" s="67"/>
      <c r="AB28" s="68"/>
      <c r="AC28" s="68"/>
      <c r="AD28" s="68"/>
      <c r="AE28" s="68"/>
      <c r="AF28" s="68"/>
      <c r="AG28" s="69"/>
    </row>
    <row r="29" spans="2:33" x14ac:dyDescent="0.3">
      <c r="B29" s="113"/>
      <c r="C29" s="176"/>
      <c r="D29" s="28"/>
      <c r="E29" s="33"/>
      <c r="F29" s="28"/>
      <c r="G29" s="23"/>
      <c r="H29" s="25"/>
      <c r="I29" s="44"/>
      <c r="J29" s="45"/>
      <c r="K29" s="139"/>
      <c r="L29" s="25"/>
      <c r="M29" s="37"/>
      <c r="N29" s="37"/>
      <c r="O29" s="37"/>
      <c r="P29" s="37"/>
      <c r="Q29" s="37"/>
      <c r="R29" s="37"/>
      <c r="S29" s="37"/>
      <c r="T29" s="60"/>
      <c r="U29" s="61"/>
      <c r="V29" s="61"/>
      <c r="W29" s="61"/>
      <c r="X29" s="61"/>
      <c r="Y29" s="61"/>
      <c r="Z29" s="62"/>
      <c r="AA29" s="67"/>
      <c r="AB29" s="68"/>
      <c r="AC29" s="68"/>
      <c r="AD29" s="68"/>
      <c r="AE29" s="68"/>
      <c r="AF29" s="68"/>
      <c r="AG29" s="69"/>
    </row>
    <row r="30" spans="2:33" x14ac:dyDescent="0.3">
      <c r="B30" s="113"/>
      <c r="C30" s="176"/>
      <c r="D30" s="28"/>
      <c r="E30" s="33"/>
      <c r="F30" s="28"/>
      <c r="G30" s="23"/>
      <c r="H30" s="25"/>
      <c r="I30" s="44"/>
      <c r="J30" s="45"/>
      <c r="K30" s="139"/>
      <c r="L30" s="25"/>
      <c r="M30" s="37"/>
      <c r="N30" s="37"/>
      <c r="O30" s="37"/>
      <c r="P30" s="37"/>
      <c r="Q30" s="37"/>
      <c r="R30" s="37"/>
      <c r="S30" s="37"/>
      <c r="T30" s="60"/>
      <c r="U30" s="61"/>
      <c r="V30" s="61"/>
      <c r="W30" s="61"/>
      <c r="X30" s="61"/>
      <c r="Y30" s="61"/>
      <c r="Z30" s="62"/>
      <c r="AA30" s="67"/>
      <c r="AB30" s="68"/>
      <c r="AC30" s="68"/>
      <c r="AD30" s="68"/>
      <c r="AE30" s="68"/>
      <c r="AF30" s="68"/>
      <c r="AG30" s="69"/>
    </row>
    <row r="31" spans="2:33" x14ac:dyDescent="0.3">
      <c r="B31" s="113"/>
      <c r="C31" s="176"/>
      <c r="D31" s="28"/>
      <c r="E31" s="33"/>
      <c r="F31" s="28"/>
      <c r="G31" s="23"/>
      <c r="H31" s="25"/>
      <c r="I31" s="44"/>
      <c r="J31" s="45"/>
      <c r="K31" s="139"/>
      <c r="L31" s="25"/>
      <c r="M31" s="37"/>
      <c r="N31" s="37"/>
      <c r="O31" s="37"/>
      <c r="P31" s="37"/>
      <c r="Q31" s="37"/>
      <c r="R31" s="37"/>
      <c r="S31" s="37"/>
      <c r="T31" s="60"/>
      <c r="U31" s="61"/>
      <c r="V31" s="61"/>
      <c r="W31" s="61"/>
      <c r="X31" s="61"/>
      <c r="Y31" s="61"/>
      <c r="Z31" s="62"/>
      <c r="AA31" s="67"/>
      <c r="AB31" s="68"/>
      <c r="AC31" s="68"/>
      <c r="AD31" s="68"/>
      <c r="AE31" s="68"/>
      <c r="AF31" s="68"/>
      <c r="AG31" s="69"/>
    </row>
    <row r="32" spans="2:33" x14ac:dyDescent="0.3">
      <c r="B32" s="113"/>
      <c r="C32" s="176"/>
      <c r="D32" s="28"/>
      <c r="E32" s="33"/>
      <c r="F32" s="28"/>
      <c r="G32" s="23"/>
      <c r="H32" s="25"/>
      <c r="I32" s="44"/>
      <c r="J32" s="45"/>
      <c r="K32" s="139"/>
      <c r="L32" s="25"/>
      <c r="M32" s="37"/>
      <c r="N32" s="37"/>
      <c r="O32" s="37"/>
      <c r="P32" s="37"/>
      <c r="Q32" s="37"/>
      <c r="R32" s="37"/>
      <c r="S32" s="37"/>
      <c r="T32" s="60"/>
      <c r="U32" s="61"/>
      <c r="V32" s="61"/>
      <c r="W32" s="61"/>
      <c r="X32" s="61"/>
      <c r="Y32" s="61"/>
      <c r="Z32" s="62"/>
      <c r="AA32" s="67"/>
      <c r="AB32" s="68"/>
      <c r="AC32" s="68"/>
      <c r="AD32" s="68"/>
      <c r="AE32" s="68"/>
      <c r="AF32" s="68"/>
      <c r="AG32" s="69"/>
    </row>
    <row r="33" spans="2:33" x14ac:dyDescent="0.3">
      <c r="B33" s="113"/>
      <c r="C33" s="176"/>
      <c r="D33" s="28"/>
      <c r="E33" s="33"/>
      <c r="F33" s="28"/>
      <c r="G33" s="23"/>
      <c r="H33" s="25"/>
      <c r="I33" s="44"/>
      <c r="J33" s="45"/>
      <c r="K33" s="139"/>
      <c r="L33" s="25"/>
      <c r="M33" s="37"/>
      <c r="N33" s="37"/>
      <c r="O33" s="37"/>
      <c r="P33" s="37"/>
      <c r="Q33" s="37"/>
      <c r="R33" s="37"/>
      <c r="S33" s="37"/>
      <c r="T33" s="60"/>
      <c r="U33" s="61"/>
      <c r="V33" s="61"/>
      <c r="W33" s="61"/>
      <c r="X33" s="61"/>
      <c r="Y33" s="61"/>
      <c r="Z33" s="62"/>
      <c r="AA33" s="67"/>
      <c r="AB33" s="68"/>
      <c r="AC33" s="68"/>
      <c r="AD33" s="68"/>
      <c r="AE33" s="68"/>
      <c r="AF33" s="68"/>
      <c r="AG33" s="69"/>
    </row>
    <row r="34" spans="2:33" x14ac:dyDescent="0.3">
      <c r="B34" s="113"/>
      <c r="C34" s="176"/>
      <c r="D34" s="28"/>
      <c r="E34" s="33"/>
      <c r="F34" s="28"/>
      <c r="G34" s="23"/>
      <c r="H34" s="25"/>
      <c r="I34" s="44"/>
      <c r="J34" s="45"/>
      <c r="K34" s="139"/>
      <c r="L34" s="25"/>
      <c r="M34" s="37"/>
      <c r="N34" s="37"/>
      <c r="O34" s="37"/>
      <c r="P34" s="37"/>
      <c r="Q34" s="37"/>
      <c r="R34" s="37"/>
      <c r="S34" s="37"/>
      <c r="T34" s="60"/>
      <c r="U34" s="61"/>
      <c r="V34" s="61"/>
      <c r="W34" s="61"/>
      <c r="X34" s="61"/>
      <c r="Y34" s="61"/>
      <c r="Z34" s="62"/>
      <c r="AA34" s="67"/>
      <c r="AB34" s="68"/>
      <c r="AC34" s="68"/>
      <c r="AD34" s="68"/>
      <c r="AE34" s="68"/>
      <c r="AF34" s="68"/>
      <c r="AG34" s="69"/>
    </row>
    <row r="35" spans="2:33" x14ac:dyDescent="0.3">
      <c r="B35" s="113"/>
      <c r="C35" s="176"/>
      <c r="D35" s="28"/>
      <c r="E35" s="33"/>
      <c r="F35" s="28"/>
      <c r="G35" s="23"/>
      <c r="H35" s="25"/>
      <c r="I35" s="44"/>
      <c r="J35" s="45"/>
      <c r="K35" s="139"/>
      <c r="L35" s="25"/>
      <c r="M35" s="37"/>
      <c r="N35" s="37"/>
      <c r="O35" s="37"/>
      <c r="P35" s="37"/>
      <c r="Q35" s="37"/>
      <c r="R35" s="37"/>
      <c r="S35" s="37"/>
      <c r="T35" s="60"/>
      <c r="U35" s="61"/>
      <c r="V35" s="61"/>
      <c r="W35" s="61"/>
      <c r="X35" s="61"/>
      <c r="Y35" s="61"/>
      <c r="Z35" s="62"/>
      <c r="AA35" s="67"/>
      <c r="AB35" s="68"/>
      <c r="AC35" s="68"/>
      <c r="AD35" s="68"/>
      <c r="AE35" s="68"/>
      <c r="AF35" s="68"/>
      <c r="AG35" s="69"/>
    </row>
    <row r="36" spans="2:33" x14ac:dyDescent="0.3">
      <c r="B36" s="113"/>
      <c r="C36" s="176"/>
      <c r="D36" s="28"/>
      <c r="E36" s="33"/>
      <c r="F36" s="28"/>
      <c r="G36" s="23"/>
      <c r="H36" s="25"/>
      <c r="I36" s="44"/>
      <c r="J36" s="45"/>
      <c r="K36" s="139"/>
      <c r="L36" s="25"/>
      <c r="M36" s="37"/>
      <c r="N36" s="37"/>
      <c r="O36" s="37"/>
      <c r="P36" s="37"/>
      <c r="Q36" s="37"/>
      <c r="R36" s="37"/>
      <c r="S36" s="37"/>
      <c r="T36" s="60"/>
      <c r="U36" s="61"/>
      <c r="V36" s="61"/>
      <c r="W36" s="61"/>
      <c r="X36" s="61"/>
      <c r="Y36" s="61"/>
      <c r="Z36" s="62"/>
      <c r="AA36" s="67"/>
      <c r="AB36" s="68"/>
      <c r="AC36" s="68"/>
      <c r="AD36" s="68"/>
      <c r="AE36" s="68"/>
      <c r="AF36" s="68"/>
      <c r="AG36" s="69"/>
    </row>
    <row r="37" spans="2:33" x14ac:dyDescent="0.3">
      <c r="B37" s="113"/>
      <c r="C37" s="176"/>
      <c r="D37" s="28"/>
      <c r="E37" s="33"/>
      <c r="F37" s="28"/>
      <c r="G37" s="23"/>
      <c r="H37" s="25"/>
      <c r="I37" s="44"/>
      <c r="J37" s="45"/>
      <c r="K37" s="139"/>
      <c r="L37" s="25"/>
      <c r="M37" s="37"/>
      <c r="N37" s="37"/>
      <c r="O37" s="37"/>
      <c r="P37" s="37"/>
      <c r="Q37" s="37"/>
      <c r="R37" s="37"/>
      <c r="S37" s="37"/>
      <c r="T37" s="60"/>
      <c r="U37" s="61"/>
      <c r="V37" s="61"/>
      <c r="W37" s="61"/>
      <c r="X37" s="61"/>
      <c r="Y37" s="61"/>
      <c r="Z37" s="62"/>
      <c r="AA37" s="67"/>
      <c r="AB37" s="68"/>
      <c r="AC37" s="68"/>
      <c r="AD37" s="68"/>
      <c r="AE37" s="68"/>
      <c r="AF37" s="68"/>
      <c r="AG37" s="69"/>
    </row>
    <row r="38" spans="2:33" x14ac:dyDescent="0.3">
      <c r="B38" s="113"/>
      <c r="C38" s="176"/>
      <c r="D38" s="28"/>
      <c r="E38" s="33"/>
      <c r="F38" s="28"/>
      <c r="G38" s="23"/>
      <c r="H38" s="25"/>
      <c r="I38" s="44"/>
      <c r="J38" s="45"/>
      <c r="K38" s="139"/>
      <c r="L38" s="25"/>
      <c r="M38" s="37"/>
      <c r="N38" s="37"/>
      <c r="O38" s="37"/>
      <c r="P38" s="37"/>
      <c r="Q38" s="37"/>
      <c r="R38" s="37"/>
      <c r="S38" s="37"/>
      <c r="T38" s="60"/>
      <c r="U38" s="61"/>
      <c r="V38" s="61"/>
      <c r="W38" s="61"/>
      <c r="X38" s="61"/>
      <c r="Y38" s="61"/>
      <c r="Z38" s="62"/>
      <c r="AA38" s="67"/>
      <c r="AB38" s="68"/>
      <c r="AC38" s="68"/>
      <c r="AD38" s="68"/>
      <c r="AE38" s="68"/>
      <c r="AF38" s="68"/>
      <c r="AG38" s="69"/>
    </row>
    <row r="39" spans="2:33" x14ac:dyDescent="0.3">
      <c r="B39" s="113"/>
      <c r="C39" s="176"/>
      <c r="D39" s="28"/>
      <c r="E39" s="33"/>
      <c r="F39" s="28"/>
      <c r="G39" s="23"/>
      <c r="H39" s="25"/>
      <c r="I39" s="44"/>
      <c r="J39" s="45"/>
      <c r="K39" s="139"/>
      <c r="L39" s="25"/>
      <c r="M39" s="37"/>
      <c r="N39" s="37"/>
      <c r="O39" s="37"/>
      <c r="P39" s="37"/>
      <c r="Q39" s="37"/>
      <c r="R39" s="37"/>
      <c r="S39" s="37"/>
      <c r="T39" s="60"/>
      <c r="U39" s="61"/>
      <c r="V39" s="61"/>
      <c r="W39" s="61"/>
      <c r="X39" s="61"/>
      <c r="Y39" s="61"/>
      <c r="Z39" s="62"/>
      <c r="AA39" s="67"/>
      <c r="AB39" s="68"/>
      <c r="AC39" s="68"/>
      <c r="AD39" s="68"/>
      <c r="AE39" s="68"/>
      <c r="AF39" s="68"/>
      <c r="AG39" s="69"/>
    </row>
    <row r="40" spans="2:33" x14ac:dyDescent="0.3">
      <c r="B40" s="113"/>
      <c r="C40" s="176"/>
      <c r="D40" s="28"/>
      <c r="E40" s="33"/>
      <c r="F40" s="28"/>
      <c r="G40" s="23"/>
      <c r="H40" s="25"/>
      <c r="I40" s="44"/>
      <c r="J40" s="45"/>
      <c r="K40" s="139"/>
      <c r="L40" s="25"/>
      <c r="M40" s="37"/>
      <c r="N40" s="37"/>
      <c r="O40" s="37"/>
      <c r="P40" s="37"/>
      <c r="Q40" s="37"/>
      <c r="R40" s="37"/>
      <c r="S40" s="37"/>
      <c r="T40" s="60"/>
      <c r="U40" s="61"/>
      <c r="V40" s="61"/>
      <c r="W40" s="61"/>
      <c r="X40" s="61"/>
      <c r="Y40" s="61"/>
      <c r="Z40" s="62"/>
      <c r="AA40" s="67"/>
      <c r="AB40" s="68"/>
      <c r="AC40" s="68"/>
      <c r="AD40" s="68"/>
      <c r="AE40" s="68"/>
      <c r="AF40" s="68"/>
      <c r="AG40" s="69"/>
    </row>
    <row r="41" spans="2:33" x14ac:dyDescent="0.3">
      <c r="B41" s="113"/>
      <c r="C41" s="176"/>
      <c r="D41" s="28"/>
      <c r="E41" s="33"/>
      <c r="F41" s="28"/>
      <c r="G41" s="23"/>
      <c r="H41" s="25"/>
      <c r="I41" s="44"/>
      <c r="J41" s="45"/>
      <c r="K41" s="139"/>
      <c r="L41" s="25"/>
      <c r="M41" s="37"/>
      <c r="N41" s="37"/>
      <c r="O41" s="37"/>
      <c r="P41" s="37"/>
      <c r="Q41" s="37"/>
      <c r="R41" s="37"/>
      <c r="S41" s="37"/>
      <c r="T41" s="60"/>
      <c r="U41" s="61"/>
      <c r="V41" s="61"/>
      <c r="W41" s="61"/>
      <c r="X41" s="61"/>
      <c r="Y41" s="61"/>
      <c r="Z41" s="62"/>
      <c r="AA41" s="67"/>
      <c r="AB41" s="68"/>
      <c r="AC41" s="68"/>
      <c r="AD41" s="68"/>
      <c r="AE41" s="68"/>
      <c r="AF41" s="68"/>
      <c r="AG41" s="69"/>
    </row>
    <row r="42" spans="2:33" x14ac:dyDescent="0.3">
      <c r="B42" s="113"/>
      <c r="C42" s="176"/>
      <c r="D42" s="28"/>
      <c r="E42" s="33"/>
      <c r="F42" s="28"/>
      <c r="G42" s="23"/>
      <c r="H42" s="25"/>
      <c r="I42" s="44"/>
      <c r="J42" s="45"/>
      <c r="K42" s="139"/>
      <c r="L42" s="25"/>
      <c r="M42" s="37"/>
      <c r="N42" s="37"/>
      <c r="O42" s="37"/>
      <c r="P42" s="37"/>
      <c r="Q42" s="37"/>
      <c r="R42" s="37"/>
      <c r="S42" s="37"/>
      <c r="T42" s="60"/>
      <c r="U42" s="61"/>
      <c r="V42" s="61"/>
      <c r="W42" s="61"/>
      <c r="X42" s="61"/>
      <c r="Y42" s="61"/>
      <c r="Z42" s="62"/>
      <c r="AA42" s="67"/>
      <c r="AB42" s="68"/>
      <c r="AC42" s="68"/>
      <c r="AD42" s="68"/>
      <c r="AE42" s="68"/>
      <c r="AF42" s="68"/>
      <c r="AG42" s="69"/>
    </row>
    <row r="43" spans="2:33" x14ac:dyDescent="0.3">
      <c r="B43" s="113"/>
      <c r="C43" s="176"/>
      <c r="D43" s="28"/>
      <c r="E43" s="33"/>
      <c r="F43" s="28"/>
      <c r="G43" s="23"/>
      <c r="H43" s="25"/>
      <c r="I43" s="44"/>
      <c r="J43" s="45"/>
      <c r="K43" s="139"/>
      <c r="L43" s="25"/>
      <c r="M43" s="37"/>
      <c r="N43" s="37"/>
      <c r="O43" s="37"/>
      <c r="P43" s="37"/>
      <c r="Q43" s="37"/>
      <c r="R43" s="37"/>
      <c r="S43" s="37"/>
      <c r="T43" s="60"/>
      <c r="U43" s="61"/>
      <c r="V43" s="61"/>
      <c r="W43" s="61"/>
      <c r="X43" s="61"/>
      <c r="Y43" s="61"/>
      <c r="Z43" s="62"/>
      <c r="AA43" s="67"/>
      <c r="AB43" s="68"/>
      <c r="AC43" s="68"/>
      <c r="AD43" s="68"/>
      <c r="AE43" s="68"/>
      <c r="AF43" s="68"/>
      <c r="AG43" s="69"/>
    </row>
    <row r="44" spans="2:33" x14ac:dyDescent="0.3">
      <c r="B44" s="113"/>
      <c r="C44" s="176"/>
      <c r="D44" s="28"/>
      <c r="E44" s="33"/>
      <c r="F44" s="28"/>
      <c r="G44" s="23"/>
      <c r="H44" s="25"/>
      <c r="I44" s="44"/>
      <c r="J44" s="45"/>
      <c r="K44" s="139"/>
      <c r="L44" s="25"/>
      <c r="M44" s="37"/>
      <c r="N44" s="37"/>
      <c r="O44" s="37"/>
      <c r="P44" s="37"/>
      <c r="Q44" s="37"/>
      <c r="R44" s="37"/>
      <c r="S44" s="37"/>
      <c r="T44" s="60"/>
      <c r="U44" s="61"/>
      <c r="V44" s="61"/>
      <c r="W44" s="61"/>
      <c r="X44" s="61"/>
      <c r="Y44" s="61"/>
      <c r="Z44" s="62"/>
      <c r="AA44" s="67"/>
      <c r="AB44" s="68"/>
      <c r="AC44" s="68"/>
      <c r="AD44" s="68"/>
      <c r="AE44" s="68"/>
      <c r="AF44" s="68"/>
      <c r="AG44" s="69"/>
    </row>
    <row r="45" spans="2:33" x14ac:dyDescent="0.3">
      <c r="B45" s="113"/>
      <c r="C45" s="176"/>
      <c r="D45" s="28"/>
      <c r="E45" s="33"/>
      <c r="F45" s="28"/>
      <c r="G45" s="23"/>
      <c r="H45" s="25"/>
      <c r="I45" s="44"/>
      <c r="J45" s="45"/>
      <c r="K45" s="139"/>
      <c r="L45" s="25"/>
      <c r="M45" s="37"/>
      <c r="N45" s="37"/>
      <c r="O45" s="37"/>
      <c r="P45" s="37"/>
      <c r="Q45" s="37"/>
      <c r="R45" s="37"/>
      <c r="S45" s="37"/>
      <c r="T45" s="60"/>
      <c r="U45" s="61"/>
      <c r="V45" s="61"/>
      <c r="W45" s="61"/>
      <c r="X45" s="61"/>
      <c r="Y45" s="61"/>
      <c r="Z45" s="62"/>
      <c r="AA45" s="67"/>
      <c r="AB45" s="68"/>
      <c r="AC45" s="68"/>
      <c r="AD45" s="68"/>
      <c r="AE45" s="68"/>
      <c r="AF45" s="68"/>
      <c r="AG45" s="69"/>
    </row>
    <row r="46" spans="2:33" x14ac:dyDescent="0.3">
      <c r="B46" s="113"/>
      <c r="C46" s="176"/>
      <c r="D46" s="28"/>
      <c r="E46" s="33"/>
      <c r="F46" s="28"/>
      <c r="G46" s="23"/>
      <c r="H46" s="25"/>
      <c r="I46" s="44"/>
      <c r="J46" s="45"/>
      <c r="K46" s="139"/>
      <c r="L46" s="25"/>
      <c r="M46" s="37"/>
      <c r="N46" s="37"/>
      <c r="O46" s="37"/>
      <c r="P46" s="37"/>
      <c r="Q46" s="37"/>
      <c r="R46" s="37"/>
      <c r="S46" s="37"/>
      <c r="T46" s="60"/>
      <c r="U46" s="61"/>
      <c r="V46" s="61"/>
      <c r="W46" s="61"/>
      <c r="X46" s="61"/>
      <c r="Y46" s="61"/>
      <c r="Z46" s="62"/>
      <c r="AA46" s="67"/>
      <c r="AB46" s="68"/>
      <c r="AC46" s="68"/>
      <c r="AD46" s="68"/>
      <c r="AE46" s="68"/>
      <c r="AF46" s="68"/>
      <c r="AG46" s="69"/>
    </row>
    <row r="47" spans="2:33" x14ac:dyDescent="0.3">
      <c r="B47" s="113"/>
      <c r="C47" s="176"/>
      <c r="D47" s="28"/>
      <c r="E47" s="33"/>
      <c r="F47" s="28"/>
      <c r="G47" s="23"/>
      <c r="H47" s="25"/>
      <c r="I47" s="44"/>
      <c r="J47" s="45"/>
      <c r="K47" s="139"/>
      <c r="L47" s="25"/>
      <c r="M47" s="37"/>
      <c r="N47" s="37"/>
      <c r="O47" s="37"/>
      <c r="P47" s="37"/>
      <c r="Q47" s="37"/>
      <c r="R47" s="37"/>
      <c r="S47" s="37"/>
      <c r="T47" s="60"/>
      <c r="U47" s="61"/>
      <c r="V47" s="61"/>
      <c r="W47" s="61"/>
      <c r="X47" s="61"/>
      <c r="Y47" s="61"/>
      <c r="Z47" s="62"/>
      <c r="AA47" s="67"/>
      <c r="AB47" s="68"/>
      <c r="AC47" s="68"/>
      <c r="AD47" s="68"/>
      <c r="AE47" s="68"/>
      <c r="AF47" s="68"/>
      <c r="AG47" s="69"/>
    </row>
    <row r="48" spans="2:33" x14ac:dyDescent="0.3">
      <c r="B48" s="113"/>
      <c r="C48" s="176"/>
      <c r="D48" s="28"/>
      <c r="E48" s="33"/>
      <c r="F48" s="28"/>
      <c r="G48" s="23"/>
      <c r="H48" s="25"/>
      <c r="I48" s="44"/>
      <c r="J48" s="45"/>
      <c r="K48" s="139"/>
      <c r="L48" s="25"/>
      <c r="M48" s="37"/>
      <c r="N48" s="37"/>
      <c r="O48" s="37"/>
      <c r="P48" s="37"/>
      <c r="Q48" s="37"/>
      <c r="R48" s="37"/>
      <c r="S48" s="37"/>
      <c r="T48" s="60"/>
      <c r="U48" s="61"/>
      <c r="V48" s="61"/>
      <c r="W48" s="61"/>
      <c r="X48" s="61"/>
      <c r="Y48" s="61"/>
      <c r="Z48" s="62"/>
      <c r="AA48" s="67"/>
      <c r="AB48" s="68"/>
      <c r="AC48" s="68"/>
      <c r="AD48" s="68"/>
      <c r="AE48" s="68"/>
      <c r="AF48" s="68"/>
      <c r="AG48" s="69"/>
    </row>
    <row r="49" spans="2:33" x14ac:dyDescent="0.3">
      <c r="B49" s="113"/>
      <c r="C49" s="176"/>
      <c r="D49" s="28"/>
      <c r="E49" s="33"/>
      <c r="F49" s="28"/>
      <c r="G49" s="23"/>
      <c r="H49" s="25"/>
      <c r="I49" s="44"/>
      <c r="J49" s="45"/>
      <c r="K49" s="139"/>
      <c r="L49" s="25"/>
      <c r="M49" s="37"/>
      <c r="N49" s="37"/>
      <c r="O49" s="37"/>
      <c r="P49" s="37"/>
      <c r="Q49" s="37"/>
      <c r="R49" s="37"/>
      <c r="S49" s="37"/>
      <c r="T49" s="60"/>
      <c r="U49" s="61"/>
      <c r="V49" s="61"/>
      <c r="W49" s="61"/>
      <c r="X49" s="61"/>
      <c r="Y49" s="61"/>
      <c r="Z49" s="62"/>
      <c r="AA49" s="67"/>
      <c r="AB49" s="68"/>
      <c r="AC49" s="68"/>
      <c r="AD49" s="68"/>
      <c r="AE49" s="68"/>
      <c r="AF49" s="68"/>
      <c r="AG49" s="69"/>
    </row>
    <row r="50" spans="2:33" x14ac:dyDescent="0.3">
      <c r="B50" s="113"/>
      <c r="C50" s="176"/>
      <c r="D50" s="28"/>
      <c r="E50" s="33"/>
      <c r="F50" s="28"/>
      <c r="G50" s="23"/>
      <c r="H50" s="25"/>
      <c r="I50" s="44"/>
      <c r="J50" s="45"/>
      <c r="K50" s="139"/>
      <c r="L50" s="25"/>
      <c r="M50" s="37"/>
      <c r="N50" s="37"/>
      <c r="O50" s="37"/>
      <c r="P50" s="37"/>
      <c r="Q50" s="37"/>
      <c r="R50" s="37"/>
      <c r="S50" s="37"/>
      <c r="T50" s="60"/>
      <c r="U50" s="61"/>
      <c r="V50" s="61"/>
      <c r="W50" s="61"/>
      <c r="X50" s="61"/>
      <c r="Y50" s="61"/>
      <c r="Z50" s="62"/>
      <c r="AA50" s="67"/>
      <c r="AB50" s="68"/>
      <c r="AC50" s="68"/>
      <c r="AD50" s="68"/>
      <c r="AE50" s="68"/>
      <c r="AF50" s="68"/>
      <c r="AG50" s="69"/>
    </row>
    <row r="51" spans="2:33" x14ac:dyDescent="0.3">
      <c r="B51" s="113"/>
      <c r="C51" s="176"/>
      <c r="D51" s="28"/>
      <c r="E51" s="33"/>
      <c r="F51" s="28"/>
      <c r="G51" s="23"/>
      <c r="H51" s="25"/>
      <c r="I51" s="44"/>
      <c r="J51" s="45"/>
      <c r="K51" s="139"/>
      <c r="L51" s="25"/>
      <c r="M51" s="37"/>
      <c r="N51" s="37"/>
      <c r="O51" s="37"/>
      <c r="P51" s="37"/>
      <c r="Q51" s="37"/>
      <c r="R51" s="37"/>
      <c r="S51" s="37"/>
      <c r="T51" s="60"/>
      <c r="U51" s="61"/>
      <c r="V51" s="61"/>
      <c r="W51" s="61"/>
      <c r="X51" s="61"/>
      <c r="Y51" s="61"/>
      <c r="Z51" s="62"/>
      <c r="AA51" s="67"/>
      <c r="AB51" s="68"/>
      <c r="AC51" s="68"/>
      <c r="AD51" s="68"/>
      <c r="AE51" s="68"/>
      <c r="AF51" s="68"/>
      <c r="AG51" s="69"/>
    </row>
    <row r="52" spans="2:33" x14ac:dyDescent="0.3">
      <c r="B52" s="113"/>
      <c r="C52" s="176"/>
      <c r="D52" s="28"/>
      <c r="E52" s="33"/>
      <c r="F52" s="28"/>
      <c r="G52" s="23"/>
      <c r="H52" s="25"/>
      <c r="I52" s="44"/>
      <c r="J52" s="45"/>
      <c r="K52" s="139"/>
      <c r="L52" s="25"/>
      <c r="M52" s="37"/>
      <c r="N52" s="37"/>
      <c r="O52" s="37"/>
      <c r="P52" s="37"/>
      <c r="Q52" s="37"/>
      <c r="R52" s="37"/>
      <c r="S52" s="37"/>
      <c r="T52" s="60"/>
      <c r="U52" s="61"/>
      <c r="V52" s="61"/>
      <c r="W52" s="61"/>
      <c r="X52" s="61"/>
      <c r="Y52" s="61"/>
      <c r="Z52" s="62"/>
      <c r="AA52" s="67"/>
      <c r="AB52" s="68"/>
      <c r="AC52" s="68"/>
      <c r="AD52" s="68"/>
      <c r="AE52" s="68"/>
      <c r="AF52" s="68"/>
      <c r="AG52" s="69"/>
    </row>
    <row r="53" spans="2:33" x14ac:dyDescent="0.3">
      <c r="B53" s="113"/>
      <c r="C53" s="176"/>
      <c r="D53" s="28"/>
      <c r="E53" s="33"/>
      <c r="F53" s="28"/>
      <c r="G53" s="23"/>
      <c r="H53" s="25"/>
      <c r="I53" s="44"/>
      <c r="J53" s="45"/>
      <c r="K53" s="139"/>
      <c r="L53" s="25"/>
      <c r="M53" s="37"/>
      <c r="N53" s="37"/>
      <c r="O53" s="37"/>
      <c r="P53" s="37"/>
      <c r="Q53" s="37"/>
      <c r="R53" s="37"/>
      <c r="S53" s="37"/>
      <c r="T53" s="60"/>
      <c r="U53" s="61"/>
      <c r="V53" s="61"/>
      <c r="W53" s="61"/>
      <c r="X53" s="61"/>
      <c r="Y53" s="61"/>
      <c r="Z53" s="62"/>
      <c r="AA53" s="67"/>
      <c r="AB53" s="68"/>
      <c r="AC53" s="68"/>
      <c r="AD53" s="68"/>
      <c r="AE53" s="68"/>
      <c r="AF53" s="68"/>
      <c r="AG53" s="69"/>
    </row>
    <row r="54" spans="2:33" x14ac:dyDescent="0.3">
      <c r="B54" s="113"/>
      <c r="C54" s="176"/>
      <c r="D54" s="28"/>
      <c r="E54" s="33"/>
      <c r="F54" s="28"/>
      <c r="G54" s="23"/>
      <c r="H54" s="25"/>
      <c r="I54" s="44"/>
      <c r="J54" s="45"/>
      <c r="K54" s="139"/>
      <c r="L54" s="25"/>
      <c r="M54" s="37"/>
      <c r="N54" s="37"/>
      <c r="O54" s="37"/>
      <c r="P54" s="37"/>
      <c r="Q54" s="37"/>
      <c r="R54" s="37"/>
      <c r="S54" s="37"/>
      <c r="T54" s="60"/>
      <c r="U54" s="61"/>
      <c r="V54" s="61"/>
      <c r="W54" s="61"/>
      <c r="X54" s="61"/>
      <c r="Y54" s="61"/>
      <c r="Z54" s="62"/>
      <c r="AA54" s="67"/>
      <c r="AB54" s="68"/>
      <c r="AC54" s="68"/>
      <c r="AD54" s="68"/>
      <c r="AE54" s="68"/>
      <c r="AF54" s="68"/>
      <c r="AG54" s="69"/>
    </row>
    <row r="55" spans="2:33" x14ac:dyDescent="0.3">
      <c r="B55" s="113"/>
      <c r="C55" s="176"/>
      <c r="D55" s="28"/>
      <c r="E55" s="33"/>
      <c r="F55" s="28"/>
      <c r="G55" s="23"/>
      <c r="H55" s="25"/>
      <c r="I55" s="44"/>
      <c r="J55" s="45"/>
      <c r="K55" s="139"/>
      <c r="L55" s="25"/>
      <c r="M55" s="37"/>
      <c r="N55" s="37"/>
      <c r="O55" s="37"/>
      <c r="P55" s="37"/>
      <c r="Q55" s="37"/>
      <c r="R55" s="37"/>
      <c r="S55" s="37"/>
      <c r="T55" s="60"/>
      <c r="U55" s="61"/>
      <c r="V55" s="61"/>
      <c r="W55" s="61"/>
      <c r="X55" s="61"/>
      <c r="Y55" s="61"/>
      <c r="Z55" s="62"/>
      <c r="AA55" s="67"/>
      <c r="AB55" s="68"/>
      <c r="AC55" s="68"/>
      <c r="AD55" s="68"/>
      <c r="AE55" s="68"/>
      <c r="AF55" s="68"/>
      <c r="AG55" s="69"/>
    </row>
    <row r="56" spans="2:33" x14ac:dyDescent="0.3">
      <c r="B56" s="113"/>
      <c r="C56" s="176"/>
      <c r="D56" s="28"/>
      <c r="E56" s="33"/>
      <c r="F56" s="28"/>
      <c r="G56" s="23"/>
      <c r="H56" s="25"/>
      <c r="I56" s="44"/>
      <c r="J56" s="45"/>
      <c r="K56" s="139"/>
      <c r="L56" s="25"/>
      <c r="M56" s="37"/>
      <c r="N56" s="37"/>
      <c r="O56" s="37"/>
      <c r="P56" s="37"/>
      <c r="Q56" s="37"/>
      <c r="R56" s="37"/>
      <c r="S56" s="37"/>
      <c r="T56" s="60"/>
      <c r="U56" s="61"/>
      <c r="V56" s="61"/>
      <c r="W56" s="61"/>
      <c r="X56" s="61"/>
      <c r="Y56" s="61"/>
      <c r="Z56" s="62"/>
      <c r="AA56" s="67"/>
      <c r="AB56" s="68"/>
      <c r="AC56" s="68"/>
      <c r="AD56" s="68"/>
      <c r="AE56" s="68"/>
      <c r="AF56" s="68"/>
      <c r="AG56" s="69"/>
    </row>
    <row r="57" spans="2:33" x14ac:dyDescent="0.3">
      <c r="B57" s="113"/>
      <c r="C57" s="176"/>
      <c r="D57" s="28"/>
      <c r="E57" s="33"/>
      <c r="F57" s="28"/>
      <c r="G57" s="23"/>
      <c r="H57" s="25"/>
      <c r="I57" s="44"/>
      <c r="J57" s="45"/>
      <c r="K57" s="139"/>
      <c r="L57" s="25"/>
      <c r="M57" s="37"/>
      <c r="N57" s="37"/>
      <c r="O57" s="37"/>
      <c r="P57" s="37"/>
      <c r="Q57" s="37"/>
      <c r="R57" s="37"/>
      <c r="S57" s="37"/>
      <c r="T57" s="60"/>
      <c r="U57" s="61"/>
      <c r="V57" s="61"/>
      <c r="W57" s="61"/>
      <c r="X57" s="61"/>
      <c r="Y57" s="61"/>
      <c r="Z57" s="62"/>
      <c r="AA57" s="67"/>
      <c r="AB57" s="68"/>
      <c r="AC57" s="68"/>
      <c r="AD57" s="68"/>
      <c r="AE57" s="68"/>
      <c r="AF57" s="68"/>
      <c r="AG57" s="69"/>
    </row>
    <row r="58" spans="2:33" x14ac:dyDescent="0.3">
      <c r="B58" s="113"/>
      <c r="C58" s="176"/>
      <c r="D58" s="28"/>
      <c r="E58" s="33"/>
      <c r="F58" s="28"/>
      <c r="G58" s="23"/>
      <c r="H58" s="25"/>
      <c r="I58" s="44"/>
      <c r="J58" s="45"/>
      <c r="K58" s="139"/>
      <c r="L58" s="25"/>
      <c r="M58" s="37"/>
      <c r="N58" s="37"/>
      <c r="O58" s="37"/>
      <c r="P58" s="37"/>
      <c r="Q58" s="37"/>
      <c r="R58" s="37"/>
      <c r="S58" s="37"/>
      <c r="T58" s="60"/>
      <c r="U58" s="61"/>
      <c r="V58" s="61"/>
      <c r="W58" s="61"/>
      <c r="X58" s="61"/>
      <c r="Y58" s="61"/>
      <c r="Z58" s="62"/>
      <c r="AA58" s="67"/>
      <c r="AB58" s="68"/>
      <c r="AC58" s="68"/>
      <c r="AD58" s="68"/>
      <c r="AE58" s="68"/>
      <c r="AF58" s="68"/>
      <c r="AG58" s="69"/>
    </row>
    <row r="59" spans="2:33" x14ac:dyDescent="0.3">
      <c r="B59" s="113"/>
      <c r="C59" s="176"/>
      <c r="D59" s="28"/>
      <c r="E59" s="33"/>
      <c r="F59" s="28"/>
      <c r="G59" s="23"/>
      <c r="H59" s="25"/>
      <c r="I59" s="44"/>
      <c r="J59" s="45"/>
      <c r="K59" s="139"/>
      <c r="L59" s="25"/>
      <c r="M59" s="37"/>
      <c r="N59" s="37"/>
      <c r="O59" s="37"/>
      <c r="P59" s="37"/>
      <c r="Q59" s="37"/>
      <c r="R59" s="37"/>
      <c r="S59" s="37"/>
      <c r="T59" s="60"/>
      <c r="U59" s="61"/>
      <c r="V59" s="61"/>
      <c r="W59" s="61"/>
      <c r="X59" s="61"/>
      <c r="Y59" s="61"/>
      <c r="Z59" s="62"/>
      <c r="AA59" s="67"/>
      <c r="AB59" s="68"/>
      <c r="AC59" s="68"/>
      <c r="AD59" s="68"/>
      <c r="AE59" s="68"/>
      <c r="AF59" s="68"/>
      <c r="AG59" s="69"/>
    </row>
    <row r="60" spans="2:33" x14ac:dyDescent="0.3">
      <c r="B60" s="113"/>
      <c r="C60" s="176"/>
      <c r="D60" s="28"/>
      <c r="E60" s="33"/>
      <c r="F60" s="28"/>
      <c r="G60" s="23"/>
      <c r="H60" s="25"/>
      <c r="I60" s="44"/>
      <c r="J60" s="45"/>
      <c r="K60" s="139"/>
      <c r="L60" s="25"/>
      <c r="M60" s="37"/>
      <c r="N60" s="37"/>
      <c r="O60" s="37"/>
      <c r="P60" s="37"/>
      <c r="Q60" s="37"/>
      <c r="R60" s="37"/>
      <c r="S60" s="37"/>
      <c r="T60" s="60"/>
      <c r="U60" s="61"/>
      <c r="V60" s="61"/>
      <c r="W60" s="61"/>
      <c r="X60" s="61"/>
      <c r="Y60" s="61"/>
      <c r="Z60" s="62"/>
      <c r="AA60" s="67"/>
      <c r="AB60" s="68"/>
      <c r="AC60" s="68"/>
      <c r="AD60" s="68"/>
      <c r="AE60" s="68"/>
      <c r="AF60" s="68"/>
      <c r="AG60" s="69"/>
    </row>
    <row r="61" spans="2:33" x14ac:dyDescent="0.3">
      <c r="B61" s="113"/>
      <c r="C61" s="176"/>
      <c r="D61" s="28"/>
      <c r="E61" s="33"/>
      <c r="F61" s="28"/>
      <c r="G61" s="23"/>
      <c r="H61" s="25"/>
      <c r="I61" s="44"/>
      <c r="J61" s="45"/>
      <c r="K61" s="139"/>
      <c r="L61" s="25"/>
      <c r="M61" s="37"/>
      <c r="N61" s="37"/>
      <c r="O61" s="37"/>
      <c r="P61" s="37"/>
      <c r="Q61" s="37"/>
      <c r="R61" s="37"/>
      <c r="S61" s="37"/>
      <c r="T61" s="60"/>
      <c r="U61" s="61"/>
      <c r="V61" s="61"/>
      <c r="W61" s="61"/>
      <c r="X61" s="61"/>
      <c r="Y61" s="61"/>
      <c r="Z61" s="62"/>
      <c r="AA61" s="67"/>
      <c r="AB61" s="68"/>
      <c r="AC61" s="68"/>
      <c r="AD61" s="68"/>
      <c r="AE61" s="68"/>
      <c r="AF61" s="68"/>
      <c r="AG61" s="69"/>
    </row>
    <row r="62" spans="2:33" x14ac:dyDescent="0.3">
      <c r="B62" s="113"/>
      <c r="C62" s="176"/>
      <c r="D62" s="28"/>
      <c r="E62" s="33"/>
      <c r="F62" s="28"/>
      <c r="G62" s="23"/>
      <c r="H62" s="25"/>
      <c r="I62" s="44"/>
      <c r="J62" s="45"/>
      <c r="K62" s="139"/>
      <c r="L62" s="25"/>
      <c r="M62" s="37"/>
      <c r="N62" s="37"/>
      <c r="O62" s="37"/>
      <c r="P62" s="37"/>
      <c r="Q62" s="37"/>
      <c r="R62" s="37"/>
      <c r="S62" s="37"/>
      <c r="T62" s="60"/>
      <c r="U62" s="61"/>
      <c r="V62" s="61"/>
      <c r="W62" s="61"/>
      <c r="X62" s="61"/>
      <c r="Y62" s="61"/>
      <c r="Z62" s="62"/>
      <c r="AA62" s="67"/>
      <c r="AB62" s="68"/>
      <c r="AC62" s="68"/>
      <c r="AD62" s="68"/>
      <c r="AE62" s="68"/>
      <c r="AF62" s="68"/>
      <c r="AG62" s="69"/>
    </row>
    <row r="63" spans="2:33" x14ac:dyDescent="0.3">
      <c r="B63" s="113"/>
      <c r="C63" s="176"/>
      <c r="D63" s="28"/>
      <c r="E63" s="33"/>
      <c r="F63" s="28"/>
      <c r="G63" s="23"/>
      <c r="H63" s="25"/>
      <c r="I63" s="44"/>
      <c r="J63" s="45"/>
      <c r="K63" s="139"/>
      <c r="L63" s="25"/>
      <c r="M63" s="37"/>
      <c r="N63" s="37"/>
      <c r="O63" s="37"/>
      <c r="P63" s="37"/>
      <c r="Q63" s="37"/>
      <c r="R63" s="37"/>
      <c r="S63" s="37"/>
      <c r="T63" s="60"/>
      <c r="U63" s="61"/>
      <c r="V63" s="61"/>
      <c r="W63" s="61"/>
      <c r="X63" s="61"/>
      <c r="Y63" s="61"/>
      <c r="Z63" s="62"/>
      <c r="AA63" s="67"/>
      <c r="AB63" s="68"/>
      <c r="AC63" s="68"/>
      <c r="AD63" s="68"/>
      <c r="AE63" s="68"/>
      <c r="AF63" s="68"/>
      <c r="AG63" s="69"/>
    </row>
    <row r="64" spans="2:33" x14ac:dyDescent="0.3">
      <c r="B64" s="113"/>
      <c r="C64" s="176"/>
      <c r="D64" s="28"/>
      <c r="E64" s="33"/>
      <c r="F64" s="28"/>
      <c r="G64" s="23"/>
      <c r="H64" s="25"/>
      <c r="I64" s="44"/>
      <c r="J64" s="45"/>
      <c r="K64" s="139"/>
      <c r="L64" s="25"/>
      <c r="M64" s="37"/>
      <c r="N64" s="37"/>
      <c r="O64" s="37"/>
      <c r="P64" s="37"/>
      <c r="Q64" s="37"/>
      <c r="R64" s="37"/>
      <c r="S64" s="37"/>
      <c r="T64" s="60"/>
      <c r="U64" s="61"/>
      <c r="V64" s="61"/>
      <c r="W64" s="61"/>
      <c r="X64" s="61"/>
      <c r="Y64" s="61"/>
      <c r="Z64" s="62"/>
      <c r="AA64" s="67"/>
      <c r="AB64" s="68"/>
      <c r="AC64" s="68"/>
      <c r="AD64" s="68"/>
      <c r="AE64" s="68"/>
      <c r="AF64" s="68"/>
      <c r="AG64" s="69"/>
    </row>
    <row r="65" spans="2:33" x14ac:dyDescent="0.3">
      <c r="B65" s="113"/>
      <c r="C65" s="176"/>
      <c r="D65" s="28"/>
      <c r="E65" s="33"/>
      <c r="F65" s="28"/>
      <c r="G65" s="23"/>
      <c r="H65" s="25"/>
      <c r="I65" s="44"/>
      <c r="J65" s="45"/>
      <c r="K65" s="139"/>
      <c r="L65" s="25"/>
      <c r="M65" s="37"/>
      <c r="N65" s="37"/>
      <c r="O65" s="37"/>
      <c r="P65" s="37"/>
      <c r="Q65" s="37"/>
      <c r="R65" s="37"/>
      <c r="S65" s="37"/>
      <c r="T65" s="60"/>
      <c r="U65" s="61"/>
      <c r="V65" s="61"/>
      <c r="W65" s="61"/>
      <c r="X65" s="61"/>
      <c r="Y65" s="61"/>
      <c r="Z65" s="62"/>
      <c r="AA65" s="67"/>
      <c r="AB65" s="68"/>
      <c r="AC65" s="68"/>
      <c r="AD65" s="68"/>
      <c r="AE65" s="68"/>
      <c r="AF65" s="68"/>
      <c r="AG65" s="69"/>
    </row>
    <row r="66" spans="2:33" x14ac:dyDescent="0.3">
      <c r="B66" s="113"/>
      <c r="C66" s="176"/>
      <c r="D66" s="28"/>
      <c r="E66" s="33"/>
      <c r="F66" s="28"/>
      <c r="G66" s="23"/>
      <c r="H66" s="25"/>
      <c r="I66" s="44"/>
      <c r="J66" s="45"/>
      <c r="K66" s="139"/>
      <c r="L66" s="25"/>
      <c r="M66" s="37"/>
      <c r="N66" s="37"/>
      <c r="O66" s="37"/>
      <c r="P66" s="37"/>
      <c r="Q66" s="37"/>
      <c r="R66" s="37"/>
      <c r="S66" s="37"/>
      <c r="T66" s="60"/>
      <c r="U66" s="61"/>
      <c r="V66" s="61"/>
      <c r="W66" s="61"/>
      <c r="X66" s="61"/>
      <c r="Y66" s="61"/>
      <c r="Z66" s="62"/>
      <c r="AA66" s="67"/>
      <c r="AB66" s="68"/>
      <c r="AC66" s="68"/>
      <c r="AD66" s="68"/>
      <c r="AE66" s="68"/>
      <c r="AF66" s="68"/>
      <c r="AG66" s="69"/>
    </row>
    <row r="67" spans="2:33" x14ac:dyDescent="0.3">
      <c r="B67" s="113"/>
      <c r="C67" s="176"/>
      <c r="D67" s="28"/>
      <c r="E67" s="33"/>
      <c r="F67" s="28"/>
      <c r="G67" s="23"/>
      <c r="H67" s="25"/>
      <c r="I67" s="44"/>
      <c r="J67" s="45"/>
      <c r="K67" s="139"/>
      <c r="L67" s="25"/>
      <c r="M67" s="37"/>
      <c r="N67" s="37"/>
      <c r="O67" s="37"/>
      <c r="P67" s="37"/>
      <c r="Q67" s="37"/>
      <c r="R67" s="37"/>
      <c r="S67" s="37"/>
      <c r="T67" s="60"/>
      <c r="U67" s="61"/>
      <c r="V67" s="61"/>
      <c r="W67" s="61"/>
      <c r="X67" s="61"/>
      <c r="Y67" s="61"/>
      <c r="Z67" s="62"/>
      <c r="AA67" s="67"/>
      <c r="AB67" s="68"/>
      <c r="AC67" s="68"/>
      <c r="AD67" s="68"/>
      <c r="AE67" s="68"/>
      <c r="AF67" s="68"/>
      <c r="AG67" s="69"/>
    </row>
    <row r="68" spans="2:33" x14ac:dyDescent="0.3">
      <c r="B68" s="113"/>
      <c r="C68" s="176"/>
      <c r="D68" s="28"/>
      <c r="E68" s="33"/>
      <c r="F68" s="28"/>
      <c r="G68" s="23"/>
      <c r="H68" s="25"/>
      <c r="I68" s="44"/>
      <c r="J68" s="45"/>
      <c r="K68" s="139"/>
      <c r="L68" s="25"/>
      <c r="M68" s="37"/>
      <c r="N68" s="37"/>
      <c r="O68" s="37"/>
      <c r="P68" s="37"/>
      <c r="Q68" s="37"/>
      <c r="R68" s="37"/>
      <c r="S68" s="37"/>
      <c r="T68" s="60"/>
      <c r="U68" s="61"/>
      <c r="V68" s="61"/>
      <c r="W68" s="61"/>
      <c r="X68" s="61"/>
      <c r="Y68" s="61"/>
      <c r="Z68" s="62"/>
      <c r="AA68" s="67"/>
      <c r="AB68" s="68"/>
      <c r="AC68" s="68"/>
      <c r="AD68" s="68"/>
      <c r="AE68" s="68"/>
      <c r="AF68" s="68"/>
      <c r="AG68" s="69"/>
    </row>
    <row r="69" spans="2:33" x14ac:dyDescent="0.3">
      <c r="B69" s="113"/>
      <c r="C69" s="176"/>
      <c r="D69" s="28"/>
      <c r="E69" s="33"/>
      <c r="F69" s="28"/>
      <c r="G69" s="23"/>
      <c r="H69" s="25"/>
      <c r="I69" s="44"/>
      <c r="J69" s="45"/>
      <c r="K69" s="139"/>
      <c r="L69" s="25"/>
      <c r="M69" s="37"/>
      <c r="N69" s="37"/>
      <c r="O69" s="37"/>
      <c r="P69" s="37"/>
      <c r="Q69" s="37"/>
      <c r="R69" s="37"/>
      <c r="S69" s="37"/>
      <c r="T69" s="60"/>
      <c r="U69" s="61"/>
      <c r="V69" s="61"/>
      <c r="W69" s="61"/>
      <c r="X69" s="61"/>
      <c r="Y69" s="61"/>
      <c r="Z69" s="62"/>
      <c r="AA69" s="67"/>
      <c r="AB69" s="68"/>
      <c r="AC69" s="68"/>
      <c r="AD69" s="68"/>
      <c r="AE69" s="68"/>
      <c r="AF69" s="68"/>
      <c r="AG69" s="69"/>
    </row>
    <row r="70" spans="2:33" x14ac:dyDescent="0.3">
      <c r="B70" s="113"/>
      <c r="C70" s="176"/>
      <c r="D70" s="28"/>
      <c r="E70" s="33"/>
      <c r="F70" s="28"/>
      <c r="G70" s="23"/>
      <c r="H70" s="25"/>
      <c r="I70" s="44"/>
      <c r="J70" s="45"/>
      <c r="K70" s="139"/>
      <c r="L70" s="25"/>
      <c r="M70" s="37"/>
      <c r="N70" s="37"/>
      <c r="O70" s="37"/>
      <c r="P70" s="37"/>
      <c r="Q70" s="37"/>
      <c r="R70" s="37"/>
      <c r="S70" s="37"/>
      <c r="T70" s="60"/>
      <c r="U70" s="61"/>
      <c r="V70" s="61"/>
      <c r="W70" s="61"/>
      <c r="X70" s="61"/>
      <c r="Y70" s="61"/>
      <c r="Z70" s="62"/>
      <c r="AA70" s="67"/>
      <c r="AB70" s="68"/>
      <c r="AC70" s="68"/>
      <c r="AD70" s="68"/>
      <c r="AE70" s="68"/>
      <c r="AF70" s="68"/>
      <c r="AG70" s="69"/>
    </row>
    <row r="71" spans="2:33" x14ac:dyDescent="0.3">
      <c r="B71" s="113"/>
      <c r="C71" s="176"/>
      <c r="D71" s="28"/>
      <c r="E71" s="33"/>
      <c r="F71" s="28"/>
      <c r="G71" s="23"/>
      <c r="H71" s="25"/>
      <c r="I71" s="44"/>
      <c r="J71" s="45"/>
      <c r="K71" s="139"/>
      <c r="L71" s="25"/>
      <c r="M71" s="37"/>
      <c r="N71" s="37"/>
      <c r="O71" s="37"/>
      <c r="P71" s="37"/>
      <c r="Q71" s="37"/>
      <c r="R71" s="37"/>
      <c r="S71" s="37"/>
      <c r="T71" s="60"/>
      <c r="U71" s="61"/>
      <c r="V71" s="61"/>
      <c r="W71" s="61"/>
      <c r="X71" s="61"/>
      <c r="Y71" s="61"/>
      <c r="Z71" s="62"/>
      <c r="AA71" s="67"/>
      <c r="AB71" s="68"/>
      <c r="AC71" s="68"/>
      <c r="AD71" s="68"/>
      <c r="AE71" s="68"/>
      <c r="AF71" s="68"/>
      <c r="AG71" s="69"/>
    </row>
    <row r="72" spans="2:33" x14ac:dyDescent="0.3">
      <c r="B72" s="113"/>
      <c r="C72" s="176"/>
      <c r="D72" s="28"/>
      <c r="E72" s="33"/>
      <c r="F72" s="28"/>
      <c r="G72" s="23"/>
      <c r="H72" s="25"/>
      <c r="I72" s="44"/>
      <c r="J72" s="45"/>
      <c r="K72" s="139"/>
      <c r="L72" s="25"/>
      <c r="M72" s="37"/>
      <c r="N72" s="37"/>
      <c r="O72" s="37"/>
      <c r="P72" s="37"/>
      <c r="Q72" s="37"/>
      <c r="R72" s="37"/>
      <c r="S72" s="37"/>
      <c r="T72" s="60"/>
      <c r="U72" s="61"/>
      <c r="V72" s="61"/>
      <c r="W72" s="61"/>
      <c r="X72" s="61"/>
      <c r="Y72" s="61"/>
      <c r="Z72" s="62"/>
      <c r="AA72" s="67"/>
      <c r="AB72" s="68"/>
      <c r="AC72" s="68"/>
      <c r="AD72" s="68"/>
      <c r="AE72" s="68"/>
      <c r="AF72" s="68"/>
      <c r="AG72" s="69"/>
    </row>
    <row r="73" spans="2:33" x14ac:dyDescent="0.3">
      <c r="B73" s="113"/>
      <c r="C73" s="176"/>
      <c r="D73" s="28"/>
      <c r="E73" s="33"/>
      <c r="F73" s="28"/>
      <c r="G73" s="23"/>
      <c r="H73" s="25"/>
      <c r="I73" s="44"/>
      <c r="J73" s="45"/>
      <c r="K73" s="139"/>
      <c r="L73" s="25"/>
      <c r="M73" s="37"/>
      <c r="N73" s="37"/>
      <c r="O73" s="37"/>
      <c r="P73" s="37"/>
      <c r="Q73" s="37"/>
      <c r="R73" s="37"/>
      <c r="S73" s="37"/>
      <c r="T73" s="60"/>
      <c r="U73" s="61"/>
      <c r="V73" s="61"/>
      <c r="W73" s="61"/>
      <c r="X73" s="61"/>
      <c r="Y73" s="61"/>
      <c r="Z73" s="62"/>
      <c r="AA73" s="67"/>
      <c r="AB73" s="68"/>
      <c r="AC73" s="68"/>
      <c r="AD73" s="68"/>
      <c r="AE73" s="68"/>
      <c r="AF73" s="68"/>
      <c r="AG73" s="69"/>
    </row>
    <row r="74" spans="2:33" x14ac:dyDescent="0.3">
      <c r="B74" s="113"/>
      <c r="C74" s="176"/>
      <c r="D74" s="28"/>
      <c r="E74" s="33"/>
      <c r="F74" s="28"/>
      <c r="G74" s="23"/>
      <c r="H74" s="25"/>
      <c r="I74" s="44"/>
      <c r="J74" s="45"/>
      <c r="K74" s="139"/>
      <c r="L74" s="25"/>
      <c r="M74" s="37"/>
      <c r="N74" s="37"/>
      <c r="O74" s="37"/>
      <c r="P74" s="37"/>
      <c r="Q74" s="37"/>
      <c r="R74" s="37"/>
      <c r="S74" s="37"/>
      <c r="T74" s="60"/>
      <c r="U74" s="61"/>
      <c r="V74" s="61"/>
      <c r="W74" s="61"/>
      <c r="X74" s="61"/>
      <c r="Y74" s="61"/>
      <c r="Z74" s="62"/>
      <c r="AA74" s="67"/>
      <c r="AB74" s="68"/>
      <c r="AC74" s="68"/>
      <c r="AD74" s="68"/>
      <c r="AE74" s="68"/>
      <c r="AF74" s="68"/>
      <c r="AG74" s="69"/>
    </row>
    <row r="75" spans="2:33" x14ac:dyDescent="0.3">
      <c r="B75" s="113"/>
      <c r="C75" s="176"/>
      <c r="D75" s="28"/>
      <c r="E75" s="33"/>
      <c r="F75" s="28"/>
      <c r="G75" s="23"/>
      <c r="H75" s="25"/>
      <c r="I75" s="44"/>
      <c r="J75" s="45"/>
      <c r="K75" s="139"/>
      <c r="L75" s="25"/>
      <c r="M75" s="37"/>
      <c r="N75" s="37"/>
      <c r="O75" s="37"/>
      <c r="P75" s="37"/>
      <c r="Q75" s="37"/>
      <c r="R75" s="37"/>
      <c r="S75" s="37"/>
      <c r="T75" s="60"/>
      <c r="U75" s="61"/>
      <c r="V75" s="61"/>
      <c r="W75" s="61"/>
      <c r="X75" s="61"/>
      <c r="Y75" s="61"/>
      <c r="Z75" s="62"/>
      <c r="AA75" s="67"/>
      <c r="AB75" s="68"/>
      <c r="AC75" s="68"/>
      <c r="AD75" s="68"/>
      <c r="AE75" s="68"/>
      <c r="AF75" s="68"/>
      <c r="AG75" s="69"/>
    </row>
    <row r="76" spans="2:33" x14ac:dyDescent="0.3">
      <c r="B76" s="113"/>
      <c r="C76" s="176"/>
      <c r="D76" s="28"/>
      <c r="E76" s="33"/>
      <c r="F76" s="28"/>
      <c r="G76" s="23"/>
      <c r="H76" s="25"/>
      <c r="I76" s="44"/>
      <c r="J76" s="45"/>
      <c r="K76" s="139"/>
      <c r="L76" s="25"/>
      <c r="M76" s="37"/>
      <c r="N76" s="37"/>
      <c r="O76" s="37"/>
      <c r="P76" s="37"/>
      <c r="Q76" s="37"/>
      <c r="R76" s="37"/>
      <c r="S76" s="37"/>
      <c r="T76" s="60"/>
      <c r="U76" s="61"/>
      <c r="V76" s="61"/>
      <c r="W76" s="61"/>
      <c r="X76" s="61"/>
      <c r="Y76" s="61"/>
      <c r="Z76" s="62"/>
      <c r="AA76" s="67"/>
      <c r="AB76" s="68"/>
      <c r="AC76" s="68"/>
      <c r="AD76" s="68"/>
      <c r="AE76" s="68"/>
      <c r="AF76" s="68"/>
      <c r="AG76" s="69"/>
    </row>
    <row r="77" spans="2:33" x14ac:dyDescent="0.3">
      <c r="B77" s="113"/>
      <c r="C77" s="176"/>
      <c r="D77" s="28"/>
      <c r="E77" s="33"/>
      <c r="F77" s="28"/>
      <c r="G77" s="23"/>
      <c r="H77" s="25"/>
      <c r="I77" s="44"/>
      <c r="J77" s="45"/>
      <c r="K77" s="139"/>
      <c r="L77" s="25"/>
      <c r="M77" s="37"/>
      <c r="N77" s="37"/>
      <c r="O77" s="37"/>
      <c r="P77" s="37"/>
      <c r="Q77" s="37"/>
      <c r="R77" s="37"/>
      <c r="S77" s="37"/>
      <c r="T77" s="60"/>
      <c r="U77" s="61"/>
      <c r="V77" s="61"/>
      <c r="W77" s="61"/>
      <c r="X77" s="61"/>
      <c r="Y77" s="61"/>
      <c r="Z77" s="62"/>
      <c r="AA77" s="67"/>
      <c r="AB77" s="68"/>
      <c r="AC77" s="68"/>
      <c r="AD77" s="68"/>
      <c r="AE77" s="68"/>
      <c r="AF77" s="68"/>
      <c r="AG77" s="69"/>
    </row>
    <row r="78" spans="2:33" x14ac:dyDescent="0.3">
      <c r="B78" s="113"/>
      <c r="C78" s="176"/>
      <c r="D78" s="28"/>
      <c r="E78" s="33"/>
      <c r="F78" s="28"/>
      <c r="G78" s="23"/>
      <c r="H78" s="25"/>
      <c r="I78" s="44"/>
      <c r="J78" s="45"/>
      <c r="K78" s="139"/>
      <c r="L78" s="25"/>
      <c r="M78" s="37"/>
      <c r="N78" s="37"/>
      <c r="O78" s="37"/>
      <c r="P78" s="37"/>
      <c r="Q78" s="37"/>
      <c r="R78" s="37"/>
      <c r="S78" s="37"/>
      <c r="T78" s="60"/>
      <c r="U78" s="61"/>
      <c r="V78" s="61"/>
      <c r="W78" s="61"/>
      <c r="X78" s="61"/>
      <c r="Y78" s="61"/>
      <c r="Z78" s="62"/>
      <c r="AA78" s="67"/>
      <c r="AB78" s="68"/>
      <c r="AC78" s="68"/>
      <c r="AD78" s="68"/>
      <c r="AE78" s="68"/>
      <c r="AF78" s="68"/>
      <c r="AG78" s="69"/>
    </row>
    <row r="79" spans="2:33" x14ac:dyDescent="0.3">
      <c r="B79" s="113"/>
      <c r="C79" s="176"/>
      <c r="D79" s="28"/>
      <c r="E79" s="33"/>
      <c r="F79" s="28"/>
      <c r="G79" s="23"/>
      <c r="H79" s="25"/>
      <c r="I79" s="44"/>
      <c r="J79" s="45"/>
      <c r="K79" s="139"/>
      <c r="L79" s="25"/>
      <c r="M79" s="37"/>
      <c r="N79" s="37"/>
      <c r="O79" s="37"/>
      <c r="P79" s="37"/>
      <c r="Q79" s="37"/>
      <c r="R79" s="37"/>
      <c r="S79" s="37"/>
      <c r="T79" s="60"/>
      <c r="U79" s="61"/>
      <c r="V79" s="61"/>
      <c r="W79" s="61"/>
      <c r="X79" s="61"/>
      <c r="Y79" s="61"/>
      <c r="Z79" s="62"/>
      <c r="AA79" s="67"/>
      <c r="AB79" s="68"/>
      <c r="AC79" s="68"/>
      <c r="AD79" s="68"/>
      <c r="AE79" s="68"/>
      <c r="AF79" s="68"/>
      <c r="AG79" s="69"/>
    </row>
    <row r="80" spans="2:33" x14ac:dyDescent="0.3">
      <c r="B80" s="113"/>
      <c r="C80" s="176"/>
      <c r="D80" s="28"/>
      <c r="E80" s="33"/>
      <c r="F80" s="28"/>
      <c r="G80" s="23"/>
      <c r="H80" s="25"/>
      <c r="I80" s="44"/>
      <c r="J80" s="45"/>
      <c r="K80" s="139"/>
      <c r="L80" s="25"/>
      <c r="M80" s="37"/>
      <c r="N80" s="37"/>
      <c r="O80" s="37"/>
      <c r="P80" s="37"/>
      <c r="Q80" s="37"/>
      <c r="R80" s="37"/>
      <c r="S80" s="37"/>
      <c r="T80" s="60"/>
      <c r="U80" s="61"/>
      <c r="V80" s="61"/>
      <c r="W80" s="61"/>
      <c r="X80" s="61"/>
      <c r="Y80" s="61"/>
      <c r="Z80" s="62"/>
      <c r="AA80" s="67"/>
      <c r="AB80" s="68"/>
      <c r="AC80" s="68"/>
      <c r="AD80" s="68"/>
      <c r="AE80" s="68"/>
      <c r="AF80" s="68"/>
      <c r="AG80" s="69"/>
    </row>
    <row r="81" spans="2:33" x14ac:dyDescent="0.3">
      <c r="B81" s="113"/>
      <c r="C81" s="176"/>
      <c r="D81" s="28"/>
      <c r="E81" s="33"/>
      <c r="F81" s="28"/>
      <c r="G81" s="23"/>
      <c r="H81" s="25"/>
      <c r="I81" s="44"/>
      <c r="J81" s="45"/>
      <c r="K81" s="139"/>
      <c r="L81" s="25"/>
      <c r="M81" s="37"/>
      <c r="N81" s="37"/>
      <c r="O81" s="37"/>
      <c r="P81" s="37"/>
      <c r="Q81" s="37"/>
      <c r="R81" s="37"/>
      <c r="S81" s="37"/>
      <c r="T81" s="60"/>
      <c r="U81" s="61"/>
      <c r="V81" s="61"/>
      <c r="W81" s="61"/>
      <c r="X81" s="61"/>
      <c r="Y81" s="61"/>
      <c r="Z81" s="62"/>
      <c r="AA81" s="67"/>
      <c r="AB81" s="68"/>
      <c r="AC81" s="68"/>
      <c r="AD81" s="68"/>
      <c r="AE81" s="68"/>
      <c r="AF81" s="68"/>
      <c r="AG81" s="69"/>
    </row>
    <row r="82" spans="2:33" x14ac:dyDescent="0.3">
      <c r="B82" s="113"/>
      <c r="C82" s="176"/>
      <c r="D82" s="28"/>
      <c r="E82" s="33"/>
      <c r="F82" s="28"/>
      <c r="G82" s="23"/>
      <c r="H82" s="25"/>
      <c r="I82" s="44"/>
      <c r="J82" s="45"/>
      <c r="K82" s="139"/>
      <c r="L82" s="25"/>
      <c r="M82" s="37"/>
      <c r="N82" s="37"/>
      <c r="O82" s="37"/>
      <c r="P82" s="37"/>
      <c r="Q82" s="37"/>
      <c r="R82" s="37"/>
      <c r="S82" s="37"/>
      <c r="T82" s="60"/>
      <c r="U82" s="61"/>
      <c r="V82" s="61"/>
      <c r="W82" s="61"/>
      <c r="X82" s="61"/>
      <c r="Y82" s="61"/>
      <c r="Z82" s="62"/>
      <c r="AA82" s="67"/>
      <c r="AB82" s="68"/>
      <c r="AC82" s="68"/>
      <c r="AD82" s="68"/>
      <c r="AE82" s="68"/>
      <c r="AF82" s="68"/>
      <c r="AG82" s="69"/>
    </row>
    <row r="83" spans="2:33" x14ac:dyDescent="0.3">
      <c r="B83" s="113"/>
      <c r="C83" s="176"/>
      <c r="D83" s="28"/>
      <c r="E83" s="33"/>
      <c r="F83" s="28"/>
      <c r="G83" s="23"/>
      <c r="H83" s="25"/>
      <c r="I83" s="44"/>
      <c r="J83" s="45"/>
      <c r="K83" s="139"/>
      <c r="L83" s="25"/>
      <c r="M83" s="37"/>
      <c r="N83" s="37"/>
      <c r="O83" s="37"/>
      <c r="P83" s="37"/>
      <c r="Q83" s="37"/>
      <c r="R83" s="37"/>
      <c r="S83" s="37"/>
      <c r="T83" s="60"/>
      <c r="U83" s="61"/>
      <c r="V83" s="61"/>
      <c r="W83" s="61"/>
      <c r="X83" s="61"/>
      <c r="Y83" s="61"/>
      <c r="Z83" s="62"/>
      <c r="AA83" s="67"/>
      <c r="AB83" s="68"/>
      <c r="AC83" s="68"/>
      <c r="AD83" s="68"/>
      <c r="AE83" s="68"/>
      <c r="AF83" s="68"/>
      <c r="AG83" s="69"/>
    </row>
    <row r="84" spans="2:33" x14ac:dyDescent="0.3">
      <c r="B84" s="113"/>
      <c r="C84" s="176"/>
      <c r="D84" s="28"/>
      <c r="E84" s="33"/>
      <c r="F84" s="28"/>
      <c r="G84" s="23"/>
      <c r="H84" s="25"/>
      <c r="I84" s="44"/>
      <c r="J84" s="45"/>
      <c r="K84" s="139"/>
      <c r="L84" s="25"/>
      <c r="M84" s="37"/>
      <c r="N84" s="37"/>
      <c r="O84" s="37"/>
      <c r="P84" s="37"/>
      <c r="Q84" s="37"/>
      <c r="R84" s="37"/>
      <c r="S84" s="37"/>
      <c r="T84" s="60"/>
      <c r="U84" s="61"/>
      <c r="V84" s="61"/>
      <c r="W84" s="61"/>
      <c r="X84" s="61"/>
      <c r="Y84" s="61"/>
      <c r="Z84" s="62"/>
      <c r="AA84" s="67"/>
      <c r="AB84" s="68"/>
      <c r="AC84" s="68"/>
      <c r="AD84" s="68"/>
      <c r="AE84" s="68"/>
      <c r="AF84" s="68"/>
      <c r="AG84" s="69"/>
    </row>
    <row r="85" spans="2:33" x14ac:dyDescent="0.3">
      <c r="B85" s="113"/>
      <c r="C85" s="176"/>
      <c r="D85" s="28"/>
      <c r="E85" s="33"/>
      <c r="F85" s="28"/>
      <c r="G85" s="23"/>
      <c r="H85" s="25"/>
      <c r="I85" s="44"/>
      <c r="J85" s="45"/>
      <c r="K85" s="139"/>
      <c r="L85" s="25"/>
      <c r="M85" s="37"/>
      <c r="N85" s="37"/>
      <c r="O85" s="37"/>
      <c r="P85" s="37"/>
      <c r="Q85" s="37"/>
      <c r="R85" s="37"/>
      <c r="S85" s="37"/>
      <c r="T85" s="60"/>
      <c r="U85" s="61"/>
      <c r="V85" s="61"/>
      <c r="W85" s="61"/>
      <c r="X85" s="61"/>
      <c r="Y85" s="61"/>
      <c r="Z85" s="62"/>
      <c r="AA85" s="67"/>
      <c r="AB85" s="68"/>
      <c r="AC85" s="68"/>
      <c r="AD85" s="68"/>
      <c r="AE85" s="68"/>
      <c r="AF85" s="68"/>
      <c r="AG85" s="69"/>
    </row>
    <row r="86" spans="2:33" x14ac:dyDescent="0.3">
      <c r="B86" s="113"/>
      <c r="C86" s="176"/>
      <c r="D86" s="28"/>
      <c r="E86" s="33"/>
      <c r="F86" s="28"/>
      <c r="G86" s="23"/>
      <c r="H86" s="25"/>
      <c r="I86" s="44"/>
      <c r="J86" s="45"/>
      <c r="K86" s="139"/>
      <c r="L86" s="25"/>
      <c r="M86" s="37"/>
      <c r="N86" s="37"/>
      <c r="O86" s="37"/>
      <c r="P86" s="37"/>
      <c r="Q86" s="37"/>
      <c r="R86" s="37"/>
      <c r="S86" s="37"/>
      <c r="T86" s="60"/>
      <c r="U86" s="61"/>
      <c r="V86" s="61"/>
      <c r="W86" s="61"/>
      <c r="X86" s="61"/>
      <c r="Y86" s="61"/>
      <c r="Z86" s="62"/>
      <c r="AA86" s="67"/>
      <c r="AB86" s="68"/>
      <c r="AC86" s="68"/>
      <c r="AD86" s="68"/>
      <c r="AE86" s="68"/>
      <c r="AF86" s="68"/>
      <c r="AG86" s="69"/>
    </row>
    <row r="87" spans="2:33" x14ac:dyDescent="0.3">
      <c r="B87" s="113"/>
      <c r="C87" s="176"/>
      <c r="D87" s="28"/>
      <c r="E87" s="33"/>
      <c r="F87" s="28"/>
      <c r="G87" s="23"/>
      <c r="H87" s="25"/>
      <c r="I87" s="44"/>
      <c r="J87" s="45"/>
      <c r="K87" s="139"/>
      <c r="L87" s="25"/>
      <c r="M87" s="37"/>
      <c r="N87" s="37"/>
      <c r="O87" s="37"/>
      <c r="P87" s="37"/>
      <c r="Q87" s="37"/>
      <c r="R87" s="37"/>
      <c r="S87" s="37"/>
      <c r="T87" s="60"/>
      <c r="U87" s="61"/>
      <c r="V87" s="61"/>
      <c r="W87" s="61"/>
      <c r="X87" s="61"/>
      <c r="Y87" s="61"/>
      <c r="Z87" s="62"/>
      <c r="AA87" s="67"/>
      <c r="AB87" s="68"/>
      <c r="AC87" s="68"/>
      <c r="AD87" s="68"/>
      <c r="AE87" s="68"/>
      <c r="AF87" s="68"/>
      <c r="AG87" s="69"/>
    </row>
    <row r="88" spans="2:33" x14ac:dyDescent="0.3">
      <c r="B88" s="113"/>
      <c r="C88" s="176"/>
      <c r="D88" s="28"/>
      <c r="E88" s="33"/>
      <c r="F88" s="28"/>
      <c r="G88" s="23"/>
      <c r="H88" s="25"/>
      <c r="I88" s="44"/>
      <c r="J88" s="45"/>
      <c r="K88" s="139"/>
      <c r="L88" s="25"/>
      <c r="M88" s="37"/>
      <c r="N88" s="37"/>
      <c r="O88" s="37"/>
      <c r="P88" s="37"/>
      <c r="Q88" s="37"/>
      <c r="R88" s="37"/>
      <c r="S88" s="37"/>
      <c r="T88" s="60"/>
      <c r="U88" s="61"/>
      <c r="V88" s="61"/>
      <c r="W88" s="61"/>
      <c r="X88" s="61"/>
      <c r="Y88" s="61"/>
      <c r="Z88" s="62"/>
      <c r="AA88" s="67"/>
      <c r="AB88" s="68"/>
      <c r="AC88" s="68"/>
      <c r="AD88" s="68"/>
      <c r="AE88" s="68"/>
      <c r="AF88" s="68"/>
      <c r="AG88" s="69"/>
    </row>
    <row r="89" spans="2:33" x14ac:dyDescent="0.3">
      <c r="B89" s="113"/>
      <c r="C89" s="176"/>
      <c r="D89" s="28"/>
      <c r="E89" s="33"/>
      <c r="F89" s="28"/>
      <c r="G89" s="23"/>
      <c r="H89" s="25"/>
      <c r="I89" s="44"/>
      <c r="J89" s="45"/>
      <c r="K89" s="139"/>
      <c r="L89" s="25"/>
      <c r="M89" s="37"/>
      <c r="N89" s="37"/>
      <c r="O89" s="37"/>
      <c r="P89" s="37"/>
      <c r="Q89" s="37"/>
      <c r="R89" s="37"/>
      <c r="S89" s="37"/>
      <c r="T89" s="60"/>
      <c r="U89" s="61"/>
      <c r="V89" s="61"/>
      <c r="W89" s="61"/>
      <c r="X89" s="61"/>
      <c r="Y89" s="61"/>
      <c r="Z89" s="62"/>
      <c r="AA89" s="67"/>
      <c r="AB89" s="68"/>
      <c r="AC89" s="68"/>
      <c r="AD89" s="68"/>
      <c r="AE89" s="68"/>
      <c r="AF89" s="68"/>
      <c r="AG89" s="69"/>
    </row>
    <row r="90" spans="2:33" x14ac:dyDescent="0.3">
      <c r="B90" s="113"/>
      <c r="C90" s="176"/>
      <c r="D90" s="28"/>
      <c r="E90" s="33"/>
      <c r="F90" s="28"/>
      <c r="G90" s="23"/>
      <c r="H90" s="25"/>
      <c r="I90" s="44"/>
      <c r="J90" s="45"/>
      <c r="K90" s="139"/>
      <c r="L90" s="25"/>
      <c r="M90" s="37"/>
      <c r="N90" s="37"/>
      <c r="O90" s="37"/>
      <c r="P90" s="37"/>
      <c r="Q90" s="37"/>
      <c r="R90" s="37"/>
      <c r="S90" s="37"/>
      <c r="T90" s="60"/>
      <c r="U90" s="61"/>
      <c r="V90" s="61"/>
      <c r="W90" s="61"/>
      <c r="X90" s="61"/>
      <c r="Y90" s="61"/>
      <c r="Z90" s="62"/>
      <c r="AA90" s="67"/>
      <c r="AB90" s="68"/>
      <c r="AC90" s="68"/>
      <c r="AD90" s="68"/>
      <c r="AE90" s="68"/>
      <c r="AF90" s="68"/>
      <c r="AG90" s="69"/>
    </row>
    <row r="91" spans="2:33" x14ac:dyDescent="0.3">
      <c r="B91" s="113"/>
      <c r="C91" s="176"/>
      <c r="D91" s="28"/>
      <c r="E91" s="33"/>
      <c r="F91" s="28"/>
      <c r="G91" s="23"/>
      <c r="H91" s="25"/>
      <c r="I91" s="44"/>
      <c r="J91" s="45"/>
      <c r="K91" s="139"/>
      <c r="L91" s="25"/>
      <c r="M91" s="37"/>
      <c r="N91" s="37"/>
      <c r="O91" s="37"/>
      <c r="P91" s="37"/>
      <c r="Q91" s="37"/>
      <c r="R91" s="37"/>
      <c r="S91" s="37"/>
      <c r="T91" s="60"/>
      <c r="U91" s="61"/>
      <c r="V91" s="61"/>
      <c r="W91" s="61"/>
      <c r="X91" s="61"/>
      <c r="Y91" s="61"/>
      <c r="Z91" s="62"/>
      <c r="AA91" s="67"/>
      <c r="AB91" s="68"/>
      <c r="AC91" s="68"/>
      <c r="AD91" s="68"/>
      <c r="AE91" s="68"/>
      <c r="AF91" s="68"/>
      <c r="AG91" s="69"/>
    </row>
    <row r="92" spans="2:33" x14ac:dyDescent="0.3">
      <c r="B92" s="113"/>
      <c r="C92" s="176"/>
      <c r="D92" s="28"/>
      <c r="E92" s="33"/>
      <c r="F92" s="28"/>
      <c r="G92" s="23"/>
      <c r="H92" s="25"/>
      <c r="I92" s="44"/>
      <c r="J92" s="45"/>
      <c r="K92" s="139"/>
      <c r="L92" s="25"/>
      <c r="M92" s="37"/>
      <c r="N92" s="37"/>
      <c r="O92" s="37"/>
      <c r="P92" s="37"/>
      <c r="Q92" s="37"/>
      <c r="R92" s="37"/>
      <c r="S92" s="37"/>
      <c r="T92" s="60"/>
      <c r="U92" s="61"/>
      <c r="V92" s="61"/>
      <c r="W92" s="61"/>
      <c r="X92" s="61"/>
      <c r="Y92" s="61"/>
      <c r="Z92" s="62"/>
      <c r="AA92" s="67"/>
      <c r="AB92" s="68"/>
      <c r="AC92" s="68"/>
      <c r="AD92" s="68"/>
      <c r="AE92" s="68"/>
      <c r="AF92" s="68"/>
      <c r="AG92" s="69"/>
    </row>
    <row r="93" spans="2:33" x14ac:dyDescent="0.3">
      <c r="B93" s="113"/>
      <c r="C93" s="176"/>
      <c r="D93" s="28"/>
      <c r="E93" s="33"/>
      <c r="F93" s="28"/>
      <c r="G93" s="23"/>
      <c r="H93" s="25"/>
      <c r="I93" s="44"/>
      <c r="J93" s="45"/>
      <c r="K93" s="139"/>
      <c r="L93" s="25"/>
      <c r="M93" s="37"/>
      <c r="N93" s="37"/>
      <c r="O93" s="37"/>
      <c r="P93" s="37"/>
      <c r="Q93" s="37"/>
      <c r="R93" s="37"/>
      <c r="S93" s="37"/>
      <c r="T93" s="60"/>
      <c r="U93" s="61"/>
      <c r="V93" s="61"/>
      <c r="W93" s="61"/>
      <c r="X93" s="61"/>
      <c r="Y93" s="61"/>
      <c r="Z93" s="62"/>
      <c r="AA93" s="67"/>
      <c r="AB93" s="68"/>
      <c r="AC93" s="68"/>
      <c r="AD93" s="68"/>
      <c r="AE93" s="68"/>
      <c r="AF93" s="68"/>
      <c r="AG93" s="69"/>
    </row>
    <row r="94" spans="2:33" x14ac:dyDescent="0.3">
      <c r="B94" s="113"/>
      <c r="C94" s="176"/>
      <c r="D94" s="28"/>
      <c r="E94" s="33"/>
      <c r="F94" s="28"/>
      <c r="G94" s="23"/>
      <c r="H94" s="25"/>
      <c r="I94" s="44"/>
      <c r="J94" s="45"/>
      <c r="K94" s="139"/>
      <c r="L94" s="25"/>
      <c r="M94" s="37"/>
      <c r="N94" s="37"/>
      <c r="O94" s="37"/>
      <c r="P94" s="37"/>
      <c r="Q94" s="37"/>
      <c r="R94" s="37"/>
      <c r="S94" s="37"/>
      <c r="T94" s="60"/>
      <c r="U94" s="61"/>
      <c r="V94" s="61"/>
      <c r="W94" s="61"/>
      <c r="X94" s="61"/>
      <c r="Y94" s="61"/>
      <c r="Z94" s="62"/>
      <c r="AA94" s="67"/>
      <c r="AB94" s="68"/>
      <c r="AC94" s="68"/>
      <c r="AD94" s="68"/>
      <c r="AE94" s="68"/>
      <c r="AF94" s="68"/>
      <c r="AG94" s="69"/>
    </row>
    <row r="95" spans="2:33" x14ac:dyDescent="0.3">
      <c r="B95" s="113"/>
      <c r="C95" s="176"/>
      <c r="D95" s="28"/>
      <c r="E95" s="33"/>
      <c r="F95" s="28"/>
      <c r="G95" s="23"/>
      <c r="H95" s="25"/>
      <c r="I95" s="44"/>
      <c r="J95" s="45"/>
      <c r="K95" s="139"/>
      <c r="L95" s="25"/>
      <c r="M95" s="37"/>
      <c r="N95" s="37"/>
      <c r="O95" s="37"/>
      <c r="P95" s="37"/>
      <c r="Q95" s="37"/>
      <c r="R95" s="37"/>
      <c r="S95" s="37"/>
      <c r="T95" s="60"/>
      <c r="U95" s="61"/>
      <c r="V95" s="61"/>
      <c r="W95" s="61"/>
      <c r="X95" s="61"/>
      <c r="Y95" s="61"/>
      <c r="Z95" s="62"/>
      <c r="AA95" s="67"/>
      <c r="AB95" s="68"/>
      <c r="AC95" s="68"/>
      <c r="AD95" s="68"/>
      <c r="AE95" s="68"/>
      <c r="AF95" s="68"/>
      <c r="AG95" s="69"/>
    </row>
    <row r="96" spans="2:33" x14ac:dyDescent="0.3">
      <c r="B96" s="113"/>
      <c r="C96" s="176"/>
      <c r="D96" s="28"/>
      <c r="E96" s="33"/>
      <c r="F96" s="28"/>
      <c r="G96" s="23"/>
      <c r="H96" s="25"/>
      <c r="I96" s="44"/>
      <c r="J96" s="45"/>
      <c r="K96" s="139"/>
      <c r="L96" s="25"/>
      <c r="M96" s="37"/>
      <c r="N96" s="37"/>
      <c r="O96" s="37"/>
      <c r="P96" s="37"/>
      <c r="Q96" s="37"/>
      <c r="R96" s="37"/>
      <c r="S96" s="37"/>
      <c r="T96" s="60"/>
      <c r="U96" s="61"/>
      <c r="V96" s="61"/>
      <c r="W96" s="61"/>
      <c r="X96" s="61"/>
      <c r="Y96" s="61"/>
      <c r="Z96" s="62"/>
      <c r="AA96" s="67"/>
      <c r="AB96" s="68"/>
      <c r="AC96" s="68"/>
      <c r="AD96" s="68"/>
      <c r="AE96" s="68"/>
      <c r="AF96" s="68"/>
      <c r="AG96" s="69"/>
    </row>
    <row r="97" spans="2:33" x14ac:dyDescent="0.3">
      <c r="B97" s="113"/>
      <c r="C97" s="176"/>
      <c r="D97" s="28"/>
      <c r="E97" s="33"/>
      <c r="F97" s="28"/>
      <c r="G97" s="23"/>
      <c r="H97" s="25"/>
      <c r="I97" s="44"/>
      <c r="J97" s="45"/>
      <c r="K97" s="139"/>
      <c r="L97" s="25"/>
      <c r="M97" s="37"/>
      <c r="N97" s="37"/>
      <c r="O97" s="37"/>
      <c r="P97" s="37"/>
      <c r="Q97" s="37"/>
      <c r="R97" s="37"/>
      <c r="S97" s="37"/>
      <c r="T97" s="60"/>
      <c r="U97" s="61"/>
      <c r="V97" s="61"/>
      <c r="W97" s="61"/>
      <c r="X97" s="61"/>
      <c r="Y97" s="61"/>
      <c r="Z97" s="62"/>
      <c r="AA97" s="67"/>
      <c r="AB97" s="68"/>
      <c r="AC97" s="68"/>
      <c r="AD97" s="68"/>
      <c r="AE97" s="68"/>
      <c r="AF97" s="68"/>
      <c r="AG97" s="69"/>
    </row>
    <row r="98" spans="2:33" x14ac:dyDescent="0.3">
      <c r="B98" s="113"/>
      <c r="C98" s="176"/>
      <c r="D98" s="28"/>
      <c r="E98" s="33"/>
      <c r="F98" s="28"/>
      <c r="G98" s="23"/>
      <c r="H98" s="25"/>
      <c r="I98" s="44"/>
      <c r="J98" s="45"/>
      <c r="K98" s="139"/>
      <c r="L98" s="25"/>
      <c r="M98" s="37"/>
      <c r="N98" s="37"/>
      <c r="O98" s="37"/>
      <c r="P98" s="37"/>
      <c r="Q98" s="37"/>
      <c r="R98" s="37"/>
      <c r="S98" s="37"/>
      <c r="T98" s="60"/>
      <c r="U98" s="61"/>
      <c r="V98" s="61"/>
      <c r="W98" s="61"/>
      <c r="X98" s="61"/>
      <c r="Y98" s="61"/>
      <c r="Z98" s="62"/>
      <c r="AA98" s="67"/>
      <c r="AB98" s="68"/>
      <c r="AC98" s="68"/>
      <c r="AD98" s="68"/>
      <c r="AE98" s="68"/>
      <c r="AF98" s="68"/>
      <c r="AG98" s="69"/>
    </row>
    <row r="99" spans="2:33" x14ac:dyDescent="0.3">
      <c r="B99" s="113"/>
      <c r="C99" s="176"/>
      <c r="D99" s="28"/>
      <c r="E99" s="33"/>
      <c r="F99" s="28"/>
      <c r="G99" s="23"/>
      <c r="H99" s="25"/>
      <c r="I99" s="44"/>
      <c r="J99" s="45"/>
      <c r="K99" s="139"/>
      <c r="L99" s="25"/>
      <c r="M99" s="37"/>
      <c r="N99" s="37"/>
      <c r="O99" s="37"/>
      <c r="P99" s="37"/>
      <c r="Q99" s="37"/>
      <c r="R99" s="37"/>
      <c r="S99" s="37"/>
      <c r="T99" s="60"/>
      <c r="U99" s="61"/>
      <c r="V99" s="61"/>
      <c r="W99" s="61"/>
      <c r="X99" s="61"/>
      <c r="Y99" s="61"/>
      <c r="Z99" s="62"/>
      <c r="AA99" s="67"/>
      <c r="AB99" s="68"/>
      <c r="AC99" s="68"/>
      <c r="AD99" s="68"/>
      <c r="AE99" s="68"/>
      <c r="AF99" s="68"/>
      <c r="AG99" s="69"/>
    </row>
    <row r="100" spans="2:33" x14ac:dyDescent="0.3">
      <c r="B100" s="113"/>
      <c r="C100" s="176"/>
      <c r="D100" s="28"/>
      <c r="E100" s="33"/>
      <c r="F100" s="28"/>
      <c r="G100" s="23"/>
      <c r="H100" s="25"/>
      <c r="I100" s="44"/>
      <c r="J100" s="45"/>
      <c r="K100" s="139"/>
      <c r="L100" s="25"/>
      <c r="M100" s="37"/>
      <c r="N100" s="37"/>
      <c r="O100" s="37"/>
      <c r="P100" s="37"/>
      <c r="Q100" s="37"/>
      <c r="R100" s="37"/>
      <c r="S100" s="37"/>
      <c r="T100" s="60"/>
      <c r="U100" s="61"/>
      <c r="V100" s="61"/>
      <c r="W100" s="61"/>
      <c r="X100" s="61"/>
      <c r="Y100" s="61"/>
      <c r="Z100" s="62"/>
      <c r="AA100" s="67"/>
      <c r="AB100" s="68"/>
      <c r="AC100" s="68"/>
      <c r="AD100" s="68"/>
      <c r="AE100" s="68"/>
      <c r="AF100" s="68"/>
      <c r="AG100" s="69"/>
    </row>
    <row r="101" spans="2:33" x14ac:dyDescent="0.3">
      <c r="B101" s="113"/>
      <c r="C101" s="176"/>
      <c r="D101" s="28"/>
      <c r="E101" s="33"/>
      <c r="F101" s="28"/>
      <c r="G101" s="23"/>
      <c r="H101" s="25"/>
      <c r="I101" s="44"/>
      <c r="J101" s="45"/>
      <c r="K101" s="139"/>
      <c r="L101" s="25"/>
      <c r="M101" s="37"/>
      <c r="N101" s="37"/>
      <c r="O101" s="37"/>
      <c r="P101" s="37"/>
      <c r="Q101" s="37"/>
      <c r="R101" s="37"/>
      <c r="S101" s="37"/>
      <c r="T101" s="60"/>
      <c r="U101" s="61"/>
      <c r="V101" s="61"/>
      <c r="W101" s="61"/>
      <c r="X101" s="61"/>
      <c r="Y101" s="61"/>
      <c r="Z101" s="62"/>
      <c r="AA101" s="67"/>
      <c r="AB101" s="68"/>
      <c r="AC101" s="68"/>
      <c r="AD101" s="68"/>
      <c r="AE101" s="68"/>
      <c r="AF101" s="68"/>
      <c r="AG101" s="69"/>
    </row>
    <row r="102" spans="2:33" x14ac:dyDescent="0.3">
      <c r="B102" s="113"/>
      <c r="C102" s="176"/>
      <c r="D102" s="28"/>
      <c r="E102" s="33"/>
      <c r="F102" s="28"/>
      <c r="G102" s="23"/>
      <c r="H102" s="25"/>
      <c r="I102" s="44"/>
      <c r="J102" s="45"/>
      <c r="K102" s="139"/>
      <c r="L102" s="25"/>
      <c r="M102" s="37"/>
      <c r="N102" s="37"/>
      <c r="O102" s="37"/>
      <c r="P102" s="37"/>
      <c r="Q102" s="37"/>
      <c r="R102" s="37"/>
      <c r="S102" s="37"/>
      <c r="T102" s="60"/>
      <c r="U102" s="61"/>
      <c r="V102" s="61"/>
      <c r="W102" s="61"/>
      <c r="X102" s="61"/>
      <c r="Y102" s="61"/>
      <c r="Z102" s="62"/>
      <c r="AA102" s="67"/>
      <c r="AB102" s="68"/>
      <c r="AC102" s="68"/>
      <c r="AD102" s="68"/>
      <c r="AE102" s="68"/>
      <c r="AF102" s="68"/>
      <c r="AG102" s="69"/>
    </row>
    <row r="103" spans="2:33" x14ac:dyDescent="0.3">
      <c r="B103" s="113"/>
      <c r="C103" s="176"/>
      <c r="D103" s="28"/>
      <c r="E103" s="33"/>
      <c r="F103" s="28"/>
      <c r="G103" s="23"/>
      <c r="H103" s="25"/>
      <c r="I103" s="44"/>
      <c r="J103" s="45"/>
      <c r="K103" s="139"/>
      <c r="L103" s="25"/>
      <c r="M103" s="37"/>
      <c r="N103" s="37"/>
      <c r="O103" s="37"/>
      <c r="P103" s="37"/>
      <c r="Q103" s="37"/>
      <c r="R103" s="37"/>
      <c r="S103" s="37"/>
      <c r="T103" s="60"/>
      <c r="U103" s="61"/>
      <c r="V103" s="61"/>
      <c r="W103" s="61"/>
      <c r="X103" s="61"/>
      <c r="Y103" s="61"/>
      <c r="Z103" s="62"/>
      <c r="AA103" s="67"/>
      <c r="AB103" s="68"/>
      <c r="AC103" s="68"/>
      <c r="AD103" s="68"/>
      <c r="AE103" s="68"/>
      <c r="AF103" s="68"/>
      <c r="AG103" s="69"/>
    </row>
    <row r="104" spans="2:33" x14ac:dyDescent="0.3">
      <c r="B104" s="113"/>
      <c r="C104" s="176"/>
      <c r="D104" s="28"/>
      <c r="E104" s="33"/>
      <c r="F104" s="28"/>
      <c r="G104" s="23"/>
      <c r="H104" s="25"/>
      <c r="I104" s="44"/>
      <c r="J104" s="45"/>
      <c r="K104" s="139"/>
      <c r="L104" s="25"/>
      <c r="M104" s="37"/>
      <c r="N104" s="37"/>
      <c r="O104" s="37"/>
      <c r="P104" s="37"/>
      <c r="Q104" s="37"/>
      <c r="R104" s="37"/>
      <c r="S104" s="37"/>
      <c r="T104" s="60"/>
      <c r="U104" s="61"/>
      <c r="V104" s="61"/>
      <c r="W104" s="61"/>
      <c r="X104" s="61"/>
      <c r="Y104" s="61"/>
      <c r="Z104" s="62"/>
      <c r="AA104" s="67"/>
      <c r="AB104" s="68"/>
      <c r="AC104" s="68"/>
      <c r="AD104" s="68"/>
      <c r="AE104" s="68"/>
      <c r="AF104" s="68"/>
      <c r="AG104" s="69"/>
    </row>
    <row r="105" spans="2:33" x14ac:dyDescent="0.3">
      <c r="B105" s="113"/>
      <c r="C105" s="176"/>
      <c r="D105" s="28"/>
      <c r="E105" s="33"/>
      <c r="F105" s="28"/>
      <c r="G105" s="23"/>
      <c r="H105" s="25"/>
      <c r="I105" s="44"/>
      <c r="J105" s="45"/>
      <c r="K105" s="139"/>
      <c r="L105" s="25"/>
      <c r="M105" s="37"/>
      <c r="N105" s="37"/>
      <c r="O105" s="37"/>
      <c r="P105" s="37"/>
      <c r="Q105" s="37"/>
      <c r="R105" s="37"/>
      <c r="S105" s="37"/>
      <c r="T105" s="60"/>
      <c r="U105" s="61"/>
      <c r="V105" s="61"/>
      <c r="W105" s="61"/>
      <c r="X105" s="61"/>
      <c r="Y105" s="61"/>
      <c r="Z105" s="62"/>
      <c r="AA105" s="67"/>
      <c r="AB105" s="68"/>
      <c r="AC105" s="68"/>
      <c r="AD105" s="68"/>
      <c r="AE105" s="68"/>
      <c r="AF105" s="68"/>
      <c r="AG105" s="69"/>
    </row>
    <row r="106" spans="2:33" x14ac:dyDescent="0.3">
      <c r="B106" s="113"/>
      <c r="C106" s="176"/>
      <c r="D106" s="28"/>
      <c r="E106" s="33"/>
      <c r="F106" s="28"/>
      <c r="G106" s="23"/>
      <c r="H106" s="25"/>
      <c r="I106" s="44"/>
      <c r="J106" s="45"/>
      <c r="K106" s="139"/>
      <c r="L106" s="25"/>
      <c r="M106" s="37"/>
      <c r="N106" s="37"/>
      <c r="O106" s="37"/>
      <c r="P106" s="37"/>
      <c r="Q106" s="37"/>
      <c r="R106" s="37"/>
      <c r="S106" s="37"/>
      <c r="T106" s="60"/>
      <c r="U106" s="61"/>
      <c r="V106" s="61"/>
      <c r="W106" s="61"/>
      <c r="X106" s="61"/>
      <c r="Y106" s="61"/>
      <c r="Z106" s="62"/>
      <c r="AA106" s="67"/>
      <c r="AB106" s="68"/>
      <c r="AC106" s="68"/>
      <c r="AD106" s="68"/>
      <c r="AE106" s="68"/>
      <c r="AF106" s="68"/>
      <c r="AG106" s="69"/>
    </row>
    <row r="107" spans="2:33" x14ac:dyDescent="0.3">
      <c r="B107" s="113"/>
      <c r="C107" s="176"/>
      <c r="D107" s="28"/>
      <c r="E107" s="33"/>
      <c r="F107" s="28"/>
      <c r="G107" s="23"/>
      <c r="H107" s="25"/>
      <c r="I107" s="44"/>
      <c r="J107" s="45"/>
      <c r="K107" s="139"/>
      <c r="L107" s="25"/>
      <c r="M107" s="37"/>
      <c r="N107" s="37"/>
      <c r="O107" s="37"/>
      <c r="P107" s="37"/>
      <c r="Q107" s="37"/>
      <c r="R107" s="37"/>
      <c r="S107" s="37"/>
      <c r="T107" s="60"/>
      <c r="U107" s="61"/>
      <c r="V107" s="61"/>
      <c r="W107" s="61"/>
      <c r="X107" s="61"/>
      <c r="Y107" s="61"/>
      <c r="Z107" s="62"/>
      <c r="AA107" s="67"/>
      <c r="AB107" s="68"/>
      <c r="AC107" s="68"/>
      <c r="AD107" s="68"/>
      <c r="AE107" s="68"/>
      <c r="AF107" s="68"/>
      <c r="AG107" s="69"/>
    </row>
    <row r="108" spans="2:33" x14ac:dyDescent="0.3">
      <c r="B108" s="113"/>
      <c r="C108" s="176"/>
      <c r="D108" s="28"/>
      <c r="E108" s="33"/>
      <c r="F108" s="28"/>
      <c r="G108" s="23"/>
      <c r="H108" s="25"/>
      <c r="I108" s="44"/>
      <c r="J108" s="45"/>
      <c r="K108" s="139"/>
      <c r="L108" s="25"/>
      <c r="M108" s="37"/>
      <c r="N108" s="37"/>
      <c r="O108" s="37"/>
      <c r="P108" s="37"/>
      <c r="Q108" s="37"/>
      <c r="R108" s="37"/>
      <c r="S108" s="37"/>
      <c r="T108" s="60"/>
      <c r="U108" s="61"/>
      <c r="V108" s="61"/>
      <c r="W108" s="61"/>
      <c r="X108" s="61"/>
      <c r="Y108" s="61"/>
      <c r="Z108" s="62"/>
      <c r="AA108" s="67"/>
      <c r="AB108" s="68"/>
      <c r="AC108" s="68"/>
      <c r="AD108" s="68"/>
      <c r="AE108" s="68"/>
      <c r="AF108" s="68"/>
      <c r="AG108" s="69"/>
    </row>
    <row r="109" spans="2:33" x14ac:dyDescent="0.3">
      <c r="B109" s="113"/>
      <c r="C109" s="176"/>
      <c r="D109" s="28"/>
      <c r="E109" s="33"/>
      <c r="F109" s="28"/>
      <c r="G109" s="23"/>
      <c r="H109" s="25"/>
      <c r="I109" s="44"/>
      <c r="J109" s="45"/>
      <c r="K109" s="139"/>
      <c r="L109" s="25"/>
      <c r="M109" s="37"/>
      <c r="N109" s="37"/>
      <c r="O109" s="37"/>
      <c r="P109" s="37"/>
      <c r="Q109" s="37"/>
      <c r="R109" s="37"/>
      <c r="S109" s="37"/>
      <c r="T109" s="60"/>
      <c r="U109" s="61"/>
      <c r="V109" s="61"/>
      <c r="W109" s="61"/>
      <c r="X109" s="61"/>
      <c r="Y109" s="61"/>
      <c r="Z109" s="62"/>
      <c r="AA109" s="67"/>
      <c r="AB109" s="68"/>
      <c r="AC109" s="68"/>
      <c r="AD109" s="68"/>
      <c r="AE109" s="68"/>
      <c r="AF109" s="68"/>
      <c r="AG109" s="69"/>
    </row>
    <row r="110" spans="2:33" x14ac:dyDescent="0.3">
      <c r="B110" s="113"/>
      <c r="C110" s="176"/>
      <c r="D110" s="28"/>
      <c r="E110" s="33"/>
      <c r="F110" s="28"/>
      <c r="G110" s="23"/>
      <c r="H110" s="25"/>
      <c r="I110" s="44"/>
      <c r="J110" s="45"/>
      <c r="K110" s="139"/>
      <c r="L110" s="25"/>
      <c r="M110" s="37"/>
      <c r="N110" s="37"/>
      <c r="O110" s="37"/>
      <c r="P110" s="37"/>
      <c r="Q110" s="37"/>
      <c r="R110" s="37"/>
      <c r="S110" s="37"/>
      <c r="T110" s="60"/>
      <c r="U110" s="61"/>
      <c r="V110" s="61"/>
      <c r="W110" s="61"/>
      <c r="X110" s="61"/>
      <c r="Y110" s="61"/>
      <c r="Z110" s="62"/>
      <c r="AA110" s="67"/>
      <c r="AB110" s="68"/>
      <c r="AC110" s="68"/>
      <c r="AD110" s="68"/>
      <c r="AE110" s="68"/>
      <c r="AF110" s="68"/>
      <c r="AG110" s="69"/>
    </row>
    <row r="111" spans="2:33" x14ac:dyDescent="0.3">
      <c r="B111" s="113"/>
      <c r="C111" s="176"/>
      <c r="D111" s="28"/>
      <c r="E111" s="33"/>
      <c r="F111" s="28"/>
      <c r="G111" s="23"/>
      <c r="H111" s="25"/>
      <c r="I111" s="44"/>
      <c r="J111" s="45"/>
      <c r="K111" s="139"/>
      <c r="L111" s="25"/>
      <c r="M111" s="37"/>
      <c r="N111" s="37"/>
      <c r="O111" s="37"/>
      <c r="P111" s="37"/>
      <c r="Q111" s="37"/>
      <c r="R111" s="37"/>
      <c r="S111" s="37"/>
      <c r="T111" s="60"/>
      <c r="U111" s="61"/>
      <c r="V111" s="61"/>
      <c r="W111" s="61"/>
      <c r="X111" s="61"/>
      <c r="Y111" s="61"/>
      <c r="Z111" s="62"/>
      <c r="AA111" s="67"/>
      <c r="AB111" s="68"/>
      <c r="AC111" s="68"/>
      <c r="AD111" s="68"/>
      <c r="AE111" s="68"/>
      <c r="AF111" s="68"/>
      <c r="AG111" s="69"/>
    </row>
    <row r="112" spans="2:33" x14ac:dyDescent="0.3">
      <c r="B112" s="113"/>
      <c r="C112" s="176"/>
      <c r="D112" s="28"/>
      <c r="E112" s="33"/>
      <c r="F112" s="28"/>
      <c r="G112" s="23"/>
      <c r="H112" s="25"/>
      <c r="I112" s="44"/>
      <c r="J112" s="45"/>
      <c r="K112" s="139"/>
      <c r="L112" s="25"/>
      <c r="M112" s="37"/>
      <c r="N112" s="37"/>
      <c r="O112" s="37"/>
      <c r="P112" s="37"/>
      <c r="Q112" s="37"/>
      <c r="R112" s="37"/>
      <c r="S112" s="37"/>
      <c r="T112" s="60"/>
      <c r="U112" s="61"/>
      <c r="V112" s="61"/>
      <c r="W112" s="61"/>
      <c r="X112" s="61"/>
      <c r="Y112" s="61"/>
      <c r="Z112" s="62"/>
      <c r="AA112" s="67"/>
      <c r="AB112" s="68"/>
      <c r="AC112" s="68"/>
      <c r="AD112" s="68"/>
      <c r="AE112" s="68"/>
      <c r="AF112" s="68"/>
      <c r="AG112" s="69"/>
    </row>
    <row r="113" spans="2:33" x14ac:dyDescent="0.3">
      <c r="B113" s="113"/>
      <c r="C113" s="176"/>
      <c r="D113" s="28"/>
      <c r="E113" s="33"/>
      <c r="F113" s="28"/>
      <c r="G113" s="23"/>
      <c r="H113" s="25"/>
      <c r="I113" s="44"/>
      <c r="J113" s="45"/>
      <c r="K113" s="139"/>
      <c r="L113" s="25"/>
      <c r="M113" s="37"/>
      <c r="N113" s="37"/>
      <c r="O113" s="37"/>
      <c r="P113" s="37"/>
      <c r="Q113" s="37"/>
      <c r="R113" s="37"/>
      <c r="S113" s="37"/>
      <c r="T113" s="60"/>
      <c r="U113" s="61"/>
      <c r="V113" s="61"/>
      <c r="W113" s="61"/>
      <c r="X113" s="61"/>
      <c r="Y113" s="61"/>
      <c r="Z113" s="62"/>
      <c r="AA113" s="67"/>
      <c r="AB113" s="68"/>
      <c r="AC113" s="68"/>
      <c r="AD113" s="68"/>
      <c r="AE113" s="68"/>
      <c r="AF113" s="68"/>
      <c r="AG113" s="69"/>
    </row>
    <row r="114" spans="2:33" x14ac:dyDescent="0.3">
      <c r="B114" s="113"/>
      <c r="C114" s="176"/>
      <c r="D114" s="28"/>
      <c r="E114" s="33"/>
      <c r="F114" s="28"/>
      <c r="G114" s="23"/>
      <c r="H114" s="25"/>
      <c r="I114" s="44"/>
      <c r="J114" s="45"/>
      <c r="K114" s="139"/>
      <c r="L114" s="25"/>
      <c r="M114" s="37"/>
      <c r="N114" s="37"/>
      <c r="O114" s="37"/>
      <c r="P114" s="37"/>
      <c r="Q114" s="37"/>
      <c r="R114" s="37"/>
      <c r="S114" s="37"/>
      <c r="T114" s="60"/>
      <c r="U114" s="61"/>
      <c r="V114" s="61"/>
      <c r="W114" s="61"/>
      <c r="X114" s="61"/>
      <c r="Y114" s="61"/>
      <c r="Z114" s="62"/>
      <c r="AA114" s="67"/>
      <c r="AB114" s="68"/>
      <c r="AC114" s="68"/>
      <c r="AD114" s="68"/>
      <c r="AE114" s="68"/>
      <c r="AF114" s="68"/>
      <c r="AG114" s="69"/>
    </row>
    <row r="115" spans="2:33" x14ac:dyDescent="0.3">
      <c r="B115" s="113"/>
      <c r="C115" s="176"/>
      <c r="D115" s="28"/>
      <c r="E115" s="33"/>
      <c r="F115" s="28"/>
      <c r="G115" s="23"/>
      <c r="H115" s="25"/>
      <c r="I115" s="44"/>
      <c r="J115" s="45"/>
      <c r="K115" s="139"/>
      <c r="L115" s="25"/>
      <c r="M115" s="37"/>
      <c r="N115" s="37"/>
      <c r="O115" s="37"/>
      <c r="P115" s="37"/>
      <c r="Q115" s="37"/>
      <c r="R115" s="37"/>
      <c r="S115" s="37"/>
      <c r="T115" s="60"/>
      <c r="U115" s="61"/>
      <c r="V115" s="61"/>
      <c r="W115" s="61"/>
      <c r="X115" s="61"/>
      <c r="Y115" s="61"/>
      <c r="Z115" s="62"/>
      <c r="AA115" s="67"/>
      <c r="AB115" s="68"/>
      <c r="AC115" s="68"/>
      <c r="AD115" s="68"/>
      <c r="AE115" s="68"/>
      <c r="AF115" s="68"/>
      <c r="AG115" s="69"/>
    </row>
    <row r="116" spans="2:33" x14ac:dyDescent="0.3">
      <c r="B116" s="113"/>
      <c r="C116" s="176"/>
      <c r="D116" s="28"/>
      <c r="E116" s="33"/>
      <c r="F116" s="28"/>
      <c r="G116" s="23"/>
      <c r="H116" s="25"/>
      <c r="I116" s="44"/>
      <c r="J116" s="45"/>
      <c r="K116" s="139"/>
      <c r="L116" s="25"/>
      <c r="M116" s="37"/>
      <c r="N116" s="37"/>
      <c r="O116" s="37"/>
      <c r="P116" s="37"/>
      <c r="Q116" s="37"/>
      <c r="R116" s="37"/>
      <c r="S116" s="37"/>
      <c r="T116" s="60"/>
      <c r="U116" s="61"/>
      <c r="V116" s="61"/>
      <c r="W116" s="61"/>
      <c r="X116" s="61"/>
      <c r="Y116" s="61"/>
      <c r="Z116" s="62"/>
      <c r="AA116" s="67"/>
      <c r="AB116" s="68"/>
      <c r="AC116" s="68"/>
      <c r="AD116" s="68"/>
      <c r="AE116" s="68"/>
      <c r="AF116" s="68"/>
      <c r="AG116" s="69"/>
    </row>
    <row r="117" spans="2:33" x14ac:dyDescent="0.3">
      <c r="B117" s="113"/>
      <c r="C117" s="176"/>
      <c r="D117" s="28"/>
      <c r="E117" s="33"/>
      <c r="F117" s="28"/>
      <c r="G117" s="23"/>
      <c r="H117" s="25"/>
      <c r="I117" s="44"/>
      <c r="J117" s="45"/>
      <c r="K117" s="139"/>
      <c r="L117" s="25"/>
      <c r="M117" s="37"/>
      <c r="N117" s="37"/>
      <c r="O117" s="37"/>
      <c r="P117" s="37"/>
      <c r="Q117" s="37"/>
      <c r="R117" s="37"/>
      <c r="S117" s="37"/>
      <c r="T117" s="60"/>
      <c r="U117" s="61"/>
      <c r="V117" s="61"/>
      <c r="W117" s="61"/>
      <c r="X117" s="61"/>
      <c r="Y117" s="61"/>
      <c r="Z117" s="62"/>
      <c r="AA117" s="67"/>
      <c r="AB117" s="68"/>
      <c r="AC117" s="68"/>
      <c r="AD117" s="68"/>
      <c r="AE117" s="68"/>
      <c r="AF117" s="68"/>
      <c r="AG117" s="69"/>
    </row>
    <row r="118" spans="2:33" x14ac:dyDescent="0.3">
      <c r="B118" s="113"/>
      <c r="C118" s="176"/>
      <c r="D118" s="28"/>
      <c r="E118" s="33"/>
      <c r="F118" s="28"/>
      <c r="G118" s="23"/>
      <c r="H118" s="25"/>
      <c r="I118" s="44"/>
      <c r="J118" s="45"/>
      <c r="K118" s="139"/>
      <c r="L118" s="25"/>
      <c r="M118" s="37"/>
      <c r="N118" s="37"/>
      <c r="O118" s="37"/>
      <c r="P118" s="37"/>
      <c r="Q118" s="37"/>
      <c r="R118" s="37"/>
      <c r="S118" s="37"/>
      <c r="T118" s="60"/>
      <c r="U118" s="61"/>
      <c r="V118" s="61"/>
      <c r="W118" s="61"/>
      <c r="X118" s="61"/>
      <c r="Y118" s="61"/>
      <c r="Z118" s="62"/>
      <c r="AA118" s="67"/>
      <c r="AB118" s="68"/>
      <c r="AC118" s="68"/>
      <c r="AD118" s="68"/>
      <c r="AE118" s="68"/>
      <c r="AF118" s="68"/>
      <c r="AG118" s="69"/>
    </row>
    <row r="119" spans="2:33" x14ac:dyDescent="0.3">
      <c r="B119" s="113"/>
      <c r="C119" s="176"/>
      <c r="D119" s="28"/>
      <c r="E119" s="33"/>
      <c r="F119" s="28"/>
      <c r="G119" s="23"/>
      <c r="H119" s="25"/>
      <c r="I119" s="44"/>
      <c r="J119" s="45"/>
      <c r="K119" s="139"/>
      <c r="L119" s="25"/>
      <c r="M119" s="37"/>
      <c r="N119" s="37"/>
      <c r="O119" s="37"/>
      <c r="P119" s="37"/>
      <c r="Q119" s="37"/>
      <c r="R119" s="37"/>
      <c r="S119" s="37"/>
      <c r="T119" s="60"/>
      <c r="U119" s="61"/>
      <c r="V119" s="61"/>
      <c r="W119" s="61"/>
      <c r="X119" s="61"/>
      <c r="Y119" s="61"/>
      <c r="Z119" s="62"/>
      <c r="AA119" s="67"/>
      <c r="AB119" s="68"/>
      <c r="AC119" s="68"/>
      <c r="AD119" s="68"/>
      <c r="AE119" s="68"/>
      <c r="AF119" s="68"/>
      <c r="AG119" s="69"/>
    </row>
    <row r="120" spans="2:33" x14ac:dyDescent="0.3">
      <c r="B120" s="113"/>
      <c r="C120" s="176"/>
      <c r="D120" s="28"/>
      <c r="E120" s="33"/>
      <c r="F120" s="28"/>
      <c r="G120" s="23"/>
      <c r="H120" s="25"/>
      <c r="I120" s="44"/>
      <c r="J120" s="45"/>
      <c r="K120" s="139"/>
      <c r="L120" s="25"/>
      <c r="M120" s="37"/>
      <c r="N120" s="37"/>
      <c r="O120" s="37"/>
      <c r="P120" s="37"/>
      <c r="Q120" s="37"/>
      <c r="R120" s="37"/>
      <c r="S120" s="37"/>
      <c r="T120" s="60"/>
      <c r="U120" s="61"/>
      <c r="V120" s="61"/>
      <c r="W120" s="61"/>
      <c r="X120" s="61"/>
      <c r="Y120" s="61"/>
      <c r="Z120" s="62"/>
      <c r="AA120" s="67"/>
      <c r="AB120" s="68"/>
      <c r="AC120" s="68"/>
      <c r="AD120" s="68"/>
      <c r="AE120" s="68"/>
      <c r="AF120" s="68"/>
      <c r="AG120" s="69"/>
    </row>
    <row r="121" spans="2:33" x14ac:dyDescent="0.3">
      <c r="B121" s="113"/>
      <c r="C121" s="176"/>
      <c r="D121" s="28"/>
      <c r="E121" s="33"/>
      <c r="F121" s="28"/>
      <c r="G121" s="23"/>
      <c r="H121" s="25"/>
      <c r="I121" s="44"/>
      <c r="J121" s="45"/>
      <c r="K121" s="139"/>
      <c r="L121" s="25"/>
      <c r="M121" s="37"/>
      <c r="N121" s="37"/>
      <c r="O121" s="37"/>
      <c r="P121" s="37"/>
      <c r="Q121" s="37"/>
      <c r="R121" s="37"/>
      <c r="S121" s="37"/>
      <c r="T121" s="60"/>
      <c r="U121" s="61"/>
      <c r="V121" s="61"/>
      <c r="W121" s="61"/>
      <c r="X121" s="61"/>
      <c r="Y121" s="61"/>
      <c r="Z121" s="62"/>
      <c r="AA121" s="67"/>
      <c r="AB121" s="68"/>
      <c r="AC121" s="68"/>
      <c r="AD121" s="68"/>
      <c r="AE121" s="68"/>
      <c r="AF121" s="68"/>
      <c r="AG121" s="69"/>
    </row>
    <row r="122" spans="2:33" x14ac:dyDescent="0.3">
      <c r="B122" s="113"/>
      <c r="C122" s="176"/>
      <c r="D122" s="28"/>
      <c r="E122" s="33"/>
      <c r="F122" s="28"/>
      <c r="G122" s="23"/>
      <c r="H122" s="25"/>
      <c r="I122" s="44"/>
      <c r="J122" s="45"/>
      <c r="K122" s="139"/>
      <c r="L122" s="25"/>
      <c r="M122" s="37"/>
      <c r="N122" s="37"/>
      <c r="O122" s="37"/>
      <c r="P122" s="37"/>
      <c r="Q122" s="37"/>
      <c r="R122" s="37"/>
      <c r="S122" s="37"/>
      <c r="T122" s="60"/>
      <c r="U122" s="61"/>
      <c r="V122" s="61"/>
      <c r="W122" s="61"/>
      <c r="X122" s="61"/>
      <c r="Y122" s="61"/>
      <c r="Z122" s="62"/>
      <c r="AA122" s="67"/>
      <c r="AB122" s="68"/>
      <c r="AC122" s="68"/>
      <c r="AD122" s="68"/>
      <c r="AE122" s="68"/>
      <c r="AF122" s="68"/>
      <c r="AG122" s="69"/>
    </row>
    <row r="123" spans="2:33" x14ac:dyDescent="0.3">
      <c r="B123" s="113"/>
      <c r="C123" s="176"/>
      <c r="D123" s="28"/>
      <c r="E123" s="33"/>
      <c r="F123" s="28"/>
      <c r="G123" s="23"/>
      <c r="H123" s="25"/>
      <c r="I123" s="44"/>
      <c r="J123" s="45"/>
      <c r="K123" s="139"/>
      <c r="L123" s="25"/>
      <c r="M123" s="37"/>
      <c r="N123" s="37"/>
      <c r="O123" s="37"/>
      <c r="P123" s="37"/>
      <c r="Q123" s="37"/>
      <c r="R123" s="37"/>
      <c r="S123" s="37"/>
      <c r="T123" s="60"/>
      <c r="U123" s="61"/>
      <c r="V123" s="61"/>
      <c r="W123" s="61"/>
      <c r="X123" s="61"/>
      <c r="Y123" s="61"/>
      <c r="Z123" s="62"/>
      <c r="AA123" s="67"/>
      <c r="AB123" s="68"/>
      <c r="AC123" s="68"/>
      <c r="AD123" s="68"/>
      <c r="AE123" s="68"/>
      <c r="AF123" s="68"/>
      <c r="AG123" s="69"/>
    </row>
    <row r="124" spans="2:33" x14ac:dyDescent="0.3">
      <c r="B124" s="113"/>
      <c r="C124" s="176"/>
      <c r="D124" s="28"/>
      <c r="E124" s="33"/>
      <c r="F124" s="28"/>
      <c r="G124" s="23"/>
      <c r="H124" s="25"/>
      <c r="I124" s="44"/>
      <c r="J124" s="45"/>
      <c r="K124" s="139"/>
      <c r="L124" s="25"/>
      <c r="M124" s="37"/>
      <c r="N124" s="37"/>
      <c r="O124" s="37"/>
      <c r="P124" s="37"/>
      <c r="Q124" s="37"/>
      <c r="R124" s="37"/>
      <c r="S124" s="37"/>
      <c r="T124" s="60"/>
      <c r="U124" s="61"/>
      <c r="V124" s="61"/>
      <c r="W124" s="61"/>
      <c r="X124" s="61"/>
      <c r="Y124" s="61"/>
      <c r="Z124" s="62"/>
      <c r="AA124" s="67"/>
      <c r="AB124" s="68"/>
      <c r="AC124" s="68"/>
      <c r="AD124" s="68"/>
      <c r="AE124" s="68"/>
      <c r="AF124" s="68"/>
      <c r="AG124" s="69"/>
    </row>
    <row r="125" spans="2:33" x14ac:dyDescent="0.3">
      <c r="B125" s="113"/>
      <c r="C125" s="176"/>
      <c r="D125" s="28"/>
      <c r="E125" s="33"/>
      <c r="F125" s="28"/>
      <c r="G125" s="23"/>
      <c r="H125" s="25"/>
      <c r="I125" s="44"/>
      <c r="J125" s="45"/>
      <c r="K125" s="139"/>
      <c r="L125" s="25"/>
      <c r="M125" s="37"/>
      <c r="N125" s="37"/>
      <c r="O125" s="37"/>
      <c r="P125" s="37"/>
      <c r="Q125" s="37"/>
      <c r="R125" s="37"/>
      <c r="S125" s="37"/>
      <c r="T125" s="60"/>
      <c r="U125" s="61"/>
      <c r="V125" s="61"/>
      <c r="W125" s="61"/>
      <c r="X125" s="61"/>
      <c r="Y125" s="61"/>
      <c r="Z125" s="62"/>
      <c r="AA125" s="67"/>
      <c r="AB125" s="68"/>
      <c r="AC125" s="68"/>
      <c r="AD125" s="68"/>
      <c r="AE125" s="68"/>
      <c r="AF125" s="68"/>
      <c r="AG125" s="69"/>
    </row>
    <row r="126" spans="2:33" x14ac:dyDescent="0.3">
      <c r="B126" s="113"/>
      <c r="C126" s="176"/>
      <c r="D126" s="28"/>
      <c r="E126" s="33"/>
      <c r="F126" s="28"/>
      <c r="G126" s="23"/>
      <c r="H126" s="25"/>
      <c r="I126" s="44"/>
      <c r="J126" s="45"/>
      <c r="K126" s="139"/>
      <c r="L126" s="25"/>
      <c r="M126" s="37"/>
      <c r="N126" s="37"/>
      <c r="O126" s="37"/>
      <c r="P126" s="37"/>
      <c r="Q126" s="37"/>
      <c r="R126" s="37"/>
      <c r="S126" s="37"/>
      <c r="T126" s="60"/>
      <c r="U126" s="61"/>
      <c r="V126" s="61"/>
      <c r="W126" s="61"/>
      <c r="X126" s="61"/>
      <c r="Y126" s="61"/>
      <c r="Z126" s="62"/>
      <c r="AA126" s="67"/>
      <c r="AB126" s="68"/>
      <c r="AC126" s="68"/>
      <c r="AD126" s="68"/>
      <c r="AE126" s="68"/>
      <c r="AF126" s="68"/>
      <c r="AG126" s="69"/>
    </row>
    <row r="127" spans="2:33" x14ac:dyDescent="0.3">
      <c r="B127" s="113"/>
      <c r="C127" s="176"/>
      <c r="D127" s="28"/>
      <c r="E127" s="33"/>
      <c r="F127" s="28"/>
      <c r="G127" s="23"/>
      <c r="H127" s="25"/>
      <c r="I127" s="44"/>
      <c r="J127" s="45"/>
      <c r="K127" s="139"/>
      <c r="L127" s="25"/>
      <c r="M127" s="37"/>
      <c r="N127" s="37"/>
      <c r="O127" s="37"/>
      <c r="P127" s="37"/>
      <c r="Q127" s="37"/>
      <c r="R127" s="37"/>
      <c r="S127" s="37"/>
      <c r="T127" s="60"/>
      <c r="U127" s="61"/>
      <c r="V127" s="61"/>
      <c r="W127" s="61"/>
      <c r="X127" s="61"/>
      <c r="Y127" s="61"/>
      <c r="Z127" s="62"/>
      <c r="AA127" s="67"/>
      <c r="AB127" s="68"/>
      <c r="AC127" s="68"/>
      <c r="AD127" s="68"/>
      <c r="AE127" s="68"/>
      <c r="AF127" s="68"/>
      <c r="AG127" s="69"/>
    </row>
    <row r="128" spans="2:33" x14ac:dyDescent="0.3">
      <c r="B128" s="113"/>
      <c r="C128" s="176"/>
      <c r="D128" s="28"/>
      <c r="E128" s="33"/>
      <c r="F128" s="28"/>
      <c r="G128" s="23"/>
      <c r="H128" s="25"/>
      <c r="I128" s="44"/>
      <c r="J128" s="45"/>
      <c r="K128" s="139"/>
      <c r="L128" s="25"/>
      <c r="M128" s="37"/>
      <c r="N128" s="37"/>
      <c r="O128" s="37"/>
      <c r="P128" s="37"/>
      <c r="Q128" s="37"/>
      <c r="R128" s="37"/>
      <c r="S128" s="37"/>
      <c r="T128" s="60"/>
      <c r="U128" s="61"/>
      <c r="V128" s="61"/>
      <c r="W128" s="61"/>
      <c r="X128" s="61"/>
      <c r="Y128" s="61"/>
      <c r="Z128" s="62"/>
      <c r="AA128" s="67"/>
      <c r="AB128" s="68"/>
      <c r="AC128" s="68"/>
      <c r="AD128" s="68"/>
      <c r="AE128" s="68"/>
      <c r="AF128" s="68"/>
      <c r="AG128" s="69"/>
    </row>
    <row r="129" spans="2:33" x14ac:dyDescent="0.3">
      <c r="B129" s="113"/>
      <c r="C129" s="176"/>
      <c r="D129" s="28"/>
      <c r="E129" s="33"/>
      <c r="F129" s="28"/>
      <c r="G129" s="23"/>
      <c r="H129" s="25"/>
      <c r="I129" s="44"/>
      <c r="J129" s="45"/>
      <c r="K129" s="139"/>
      <c r="L129" s="25"/>
      <c r="M129" s="37"/>
      <c r="N129" s="37"/>
      <c r="O129" s="37"/>
      <c r="P129" s="37"/>
      <c r="Q129" s="37"/>
      <c r="R129" s="37"/>
      <c r="S129" s="37"/>
      <c r="T129" s="60"/>
      <c r="U129" s="61"/>
      <c r="V129" s="61"/>
      <c r="W129" s="61"/>
      <c r="X129" s="61"/>
      <c r="Y129" s="61"/>
      <c r="Z129" s="62"/>
      <c r="AA129" s="67"/>
      <c r="AB129" s="68"/>
      <c r="AC129" s="68"/>
      <c r="AD129" s="68"/>
      <c r="AE129" s="68"/>
      <c r="AF129" s="68"/>
      <c r="AG129" s="69"/>
    </row>
    <row r="130" spans="2:33" x14ac:dyDescent="0.3">
      <c r="B130" s="113"/>
      <c r="C130" s="176"/>
      <c r="D130" s="28"/>
      <c r="E130" s="33"/>
      <c r="F130" s="28"/>
      <c r="G130" s="23"/>
      <c r="H130" s="25"/>
      <c r="I130" s="44"/>
      <c r="J130" s="45"/>
      <c r="K130" s="139"/>
      <c r="L130" s="25"/>
      <c r="M130" s="37"/>
      <c r="N130" s="37"/>
      <c r="O130" s="37"/>
      <c r="P130" s="37"/>
      <c r="Q130" s="37"/>
      <c r="R130" s="37"/>
      <c r="S130" s="37"/>
      <c r="T130" s="60"/>
      <c r="U130" s="61"/>
      <c r="V130" s="61"/>
      <c r="W130" s="61"/>
      <c r="X130" s="61"/>
      <c r="Y130" s="61"/>
      <c r="Z130" s="62"/>
      <c r="AA130" s="67"/>
      <c r="AB130" s="68"/>
      <c r="AC130" s="68"/>
      <c r="AD130" s="68"/>
      <c r="AE130" s="68"/>
      <c r="AF130" s="68"/>
      <c r="AG130" s="69"/>
    </row>
    <row r="131" spans="2:33" x14ac:dyDescent="0.3">
      <c r="B131" s="113"/>
      <c r="C131" s="176"/>
      <c r="D131" s="28"/>
      <c r="E131" s="33"/>
      <c r="F131" s="28"/>
      <c r="G131" s="23"/>
      <c r="H131" s="25"/>
      <c r="I131" s="44"/>
      <c r="J131" s="45"/>
      <c r="K131" s="139"/>
      <c r="L131" s="25"/>
      <c r="M131" s="37"/>
      <c r="N131" s="37"/>
      <c r="O131" s="37"/>
      <c r="P131" s="37"/>
      <c r="Q131" s="37"/>
      <c r="R131" s="37"/>
      <c r="S131" s="37"/>
      <c r="T131" s="60"/>
      <c r="U131" s="61"/>
      <c r="V131" s="61"/>
      <c r="W131" s="61"/>
      <c r="X131" s="61"/>
      <c r="Y131" s="61"/>
      <c r="Z131" s="62"/>
      <c r="AA131" s="67"/>
      <c r="AB131" s="68"/>
      <c r="AC131" s="68"/>
      <c r="AD131" s="68"/>
      <c r="AE131" s="68"/>
      <c r="AF131" s="68"/>
      <c r="AG131" s="69"/>
    </row>
    <row r="132" spans="2:33" x14ac:dyDescent="0.3">
      <c r="B132" s="113"/>
      <c r="C132" s="176"/>
      <c r="D132" s="28"/>
      <c r="E132" s="33"/>
      <c r="F132" s="28"/>
      <c r="G132" s="23"/>
      <c r="H132" s="25"/>
      <c r="I132" s="44"/>
      <c r="J132" s="45"/>
      <c r="K132" s="139"/>
      <c r="L132" s="25"/>
      <c r="M132" s="37"/>
      <c r="N132" s="37"/>
      <c r="O132" s="37"/>
      <c r="P132" s="37"/>
      <c r="Q132" s="37"/>
      <c r="R132" s="37"/>
      <c r="S132" s="37"/>
      <c r="T132" s="60"/>
      <c r="U132" s="61"/>
      <c r="V132" s="61"/>
      <c r="W132" s="61"/>
      <c r="X132" s="61"/>
      <c r="Y132" s="61"/>
      <c r="Z132" s="62"/>
      <c r="AA132" s="67"/>
      <c r="AB132" s="68"/>
      <c r="AC132" s="68"/>
      <c r="AD132" s="68"/>
      <c r="AE132" s="68"/>
      <c r="AF132" s="68"/>
      <c r="AG132" s="69"/>
    </row>
    <row r="133" spans="2:33" x14ac:dyDescent="0.3">
      <c r="B133" s="113"/>
      <c r="C133" s="176"/>
      <c r="D133" s="28"/>
      <c r="E133" s="33"/>
      <c r="F133" s="28"/>
      <c r="G133" s="23"/>
      <c r="H133" s="25"/>
      <c r="I133" s="44"/>
      <c r="J133" s="45"/>
      <c r="K133" s="139"/>
      <c r="L133" s="25"/>
      <c r="M133" s="37"/>
      <c r="N133" s="37"/>
      <c r="O133" s="37"/>
      <c r="P133" s="37"/>
      <c r="Q133" s="37"/>
      <c r="R133" s="37"/>
      <c r="S133" s="37"/>
      <c r="T133" s="60"/>
      <c r="U133" s="61"/>
      <c r="V133" s="61"/>
      <c r="W133" s="61"/>
      <c r="X133" s="61"/>
      <c r="Y133" s="61"/>
      <c r="Z133" s="62"/>
      <c r="AA133" s="67"/>
      <c r="AB133" s="68"/>
      <c r="AC133" s="68"/>
      <c r="AD133" s="68"/>
      <c r="AE133" s="68"/>
      <c r="AF133" s="68"/>
      <c r="AG133" s="69"/>
    </row>
    <row r="134" spans="2:33" x14ac:dyDescent="0.3">
      <c r="B134" s="113"/>
      <c r="C134" s="176"/>
      <c r="D134" s="28"/>
      <c r="E134" s="33"/>
      <c r="F134" s="28"/>
      <c r="G134" s="23"/>
      <c r="H134" s="25"/>
      <c r="I134" s="44"/>
      <c r="J134" s="45"/>
      <c r="K134" s="139"/>
      <c r="L134" s="25"/>
      <c r="M134" s="37"/>
      <c r="N134" s="37"/>
      <c r="O134" s="37"/>
      <c r="P134" s="37"/>
      <c r="Q134" s="37"/>
      <c r="R134" s="37"/>
      <c r="S134" s="37"/>
      <c r="T134" s="60"/>
      <c r="U134" s="61"/>
      <c r="V134" s="61"/>
      <c r="W134" s="61"/>
      <c r="X134" s="61"/>
      <c r="Y134" s="61"/>
      <c r="Z134" s="62"/>
      <c r="AA134" s="67"/>
      <c r="AB134" s="68"/>
      <c r="AC134" s="68"/>
      <c r="AD134" s="68"/>
      <c r="AE134" s="68"/>
      <c r="AF134" s="68"/>
      <c r="AG134" s="69"/>
    </row>
    <row r="135" spans="2:33" x14ac:dyDescent="0.3">
      <c r="B135" s="113"/>
      <c r="C135" s="176"/>
      <c r="D135" s="28"/>
      <c r="E135" s="33"/>
      <c r="F135" s="28"/>
      <c r="G135" s="23"/>
      <c r="H135" s="25"/>
      <c r="I135" s="44"/>
      <c r="J135" s="45"/>
      <c r="K135" s="139"/>
      <c r="L135" s="25"/>
      <c r="M135" s="37"/>
      <c r="N135" s="37"/>
      <c r="O135" s="37"/>
      <c r="P135" s="37"/>
      <c r="Q135" s="37"/>
      <c r="R135" s="37"/>
      <c r="S135" s="37"/>
      <c r="T135" s="60"/>
      <c r="U135" s="61"/>
      <c r="V135" s="61"/>
      <c r="W135" s="61"/>
      <c r="X135" s="61"/>
      <c r="Y135" s="61"/>
      <c r="Z135" s="62"/>
      <c r="AA135" s="67"/>
      <c r="AB135" s="68"/>
      <c r="AC135" s="68"/>
      <c r="AD135" s="68"/>
      <c r="AE135" s="68"/>
      <c r="AF135" s="68"/>
      <c r="AG135" s="69"/>
    </row>
    <row r="136" spans="2:33" x14ac:dyDescent="0.3">
      <c r="B136" s="113"/>
      <c r="C136" s="176"/>
      <c r="D136" s="28"/>
      <c r="E136" s="33"/>
      <c r="F136" s="28"/>
      <c r="G136" s="23"/>
      <c r="H136" s="25"/>
      <c r="I136" s="44"/>
      <c r="J136" s="45"/>
      <c r="K136" s="139"/>
      <c r="L136" s="25"/>
      <c r="M136" s="37"/>
      <c r="N136" s="37"/>
      <c r="O136" s="37"/>
      <c r="P136" s="37"/>
      <c r="Q136" s="37"/>
      <c r="R136" s="37"/>
      <c r="S136" s="37"/>
      <c r="T136" s="60"/>
      <c r="U136" s="61"/>
      <c r="V136" s="61"/>
      <c r="W136" s="61"/>
      <c r="X136" s="61"/>
      <c r="Y136" s="61"/>
      <c r="Z136" s="62"/>
      <c r="AA136" s="67"/>
      <c r="AB136" s="68"/>
      <c r="AC136" s="68"/>
      <c r="AD136" s="68"/>
      <c r="AE136" s="68"/>
      <c r="AF136" s="68"/>
      <c r="AG136" s="69"/>
    </row>
    <row r="137" spans="2:33" x14ac:dyDescent="0.3">
      <c r="B137" s="113"/>
      <c r="C137" s="176"/>
      <c r="D137" s="28"/>
      <c r="E137" s="33"/>
      <c r="F137" s="28"/>
      <c r="G137" s="23"/>
      <c r="H137" s="25"/>
      <c r="I137" s="44"/>
      <c r="J137" s="45"/>
      <c r="K137" s="139"/>
      <c r="L137" s="25"/>
      <c r="M137" s="37"/>
      <c r="N137" s="37"/>
      <c r="O137" s="37"/>
      <c r="P137" s="37"/>
      <c r="Q137" s="37"/>
      <c r="R137" s="37"/>
      <c r="S137" s="37"/>
      <c r="T137" s="60"/>
      <c r="U137" s="61"/>
      <c r="V137" s="61"/>
      <c r="W137" s="61"/>
      <c r="X137" s="61"/>
      <c r="Y137" s="61"/>
      <c r="Z137" s="62"/>
      <c r="AA137" s="67"/>
      <c r="AB137" s="68"/>
      <c r="AC137" s="68"/>
      <c r="AD137" s="68"/>
      <c r="AE137" s="68"/>
      <c r="AF137" s="68"/>
      <c r="AG137" s="69"/>
    </row>
    <row r="138" spans="2:33" x14ac:dyDescent="0.3">
      <c r="B138" s="113"/>
      <c r="C138" s="176"/>
      <c r="D138" s="28"/>
      <c r="E138" s="33"/>
      <c r="F138" s="28"/>
      <c r="G138" s="23"/>
      <c r="H138" s="25"/>
      <c r="I138" s="44"/>
      <c r="J138" s="45"/>
      <c r="K138" s="139"/>
      <c r="L138" s="25"/>
      <c r="M138" s="37"/>
      <c r="N138" s="37"/>
      <c r="O138" s="37"/>
      <c r="P138" s="37"/>
      <c r="Q138" s="37"/>
      <c r="R138" s="37"/>
      <c r="S138" s="37"/>
      <c r="T138" s="60"/>
      <c r="U138" s="61"/>
      <c r="V138" s="61"/>
      <c r="W138" s="61"/>
      <c r="X138" s="61"/>
      <c r="Y138" s="61"/>
      <c r="Z138" s="62"/>
      <c r="AA138" s="67"/>
      <c r="AB138" s="68"/>
      <c r="AC138" s="68"/>
      <c r="AD138" s="68"/>
      <c r="AE138" s="68"/>
      <c r="AF138" s="68"/>
      <c r="AG138" s="69"/>
    </row>
    <row r="139" spans="2:33" x14ac:dyDescent="0.3">
      <c r="B139" s="113"/>
      <c r="C139" s="176"/>
      <c r="D139" s="28"/>
      <c r="E139" s="33"/>
      <c r="F139" s="28"/>
      <c r="G139" s="23"/>
      <c r="H139" s="25"/>
      <c r="I139" s="44"/>
      <c r="J139" s="45"/>
      <c r="K139" s="139"/>
      <c r="L139" s="25"/>
      <c r="M139" s="37"/>
      <c r="N139" s="37"/>
      <c r="O139" s="37"/>
      <c r="P139" s="37"/>
      <c r="Q139" s="37"/>
      <c r="R139" s="37"/>
      <c r="S139" s="37"/>
      <c r="T139" s="60"/>
      <c r="U139" s="61"/>
      <c r="V139" s="61"/>
      <c r="W139" s="61"/>
      <c r="X139" s="61"/>
      <c r="Y139" s="61"/>
      <c r="Z139" s="62"/>
      <c r="AA139" s="67"/>
      <c r="AB139" s="68"/>
      <c r="AC139" s="68"/>
      <c r="AD139" s="68"/>
      <c r="AE139" s="68"/>
      <c r="AF139" s="68"/>
      <c r="AG139" s="69"/>
    </row>
    <row r="140" spans="2:33" x14ac:dyDescent="0.3">
      <c r="B140" s="113"/>
      <c r="C140" s="176"/>
      <c r="D140" s="28"/>
      <c r="E140" s="33"/>
      <c r="F140" s="28"/>
      <c r="G140" s="23"/>
      <c r="H140" s="25"/>
      <c r="I140" s="44"/>
      <c r="J140" s="45"/>
      <c r="K140" s="139"/>
      <c r="L140" s="25"/>
      <c r="M140" s="37"/>
      <c r="N140" s="37"/>
      <c r="O140" s="37"/>
      <c r="P140" s="37"/>
      <c r="Q140" s="37"/>
      <c r="R140" s="37"/>
      <c r="S140" s="37"/>
      <c r="T140" s="60"/>
      <c r="U140" s="61"/>
      <c r="V140" s="61"/>
      <c r="W140" s="61"/>
      <c r="X140" s="61"/>
      <c r="Y140" s="61"/>
      <c r="Z140" s="62"/>
      <c r="AA140" s="67"/>
      <c r="AB140" s="68"/>
      <c r="AC140" s="68"/>
      <c r="AD140" s="68"/>
      <c r="AE140" s="68"/>
      <c r="AF140" s="68"/>
      <c r="AG140" s="69"/>
    </row>
    <row r="141" spans="2:33" x14ac:dyDescent="0.3">
      <c r="B141" s="113"/>
      <c r="C141" s="176"/>
      <c r="D141" s="28"/>
      <c r="E141" s="33"/>
      <c r="F141" s="28"/>
      <c r="G141" s="23"/>
      <c r="H141" s="25"/>
      <c r="I141" s="44"/>
      <c r="J141" s="45"/>
      <c r="K141" s="139"/>
      <c r="L141" s="25"/>
      <c r="M141" s="37"/>
      <c r="N141" s="37"/>
      <c r="O141" s="37"/>
      <c r="P141" s="37"/>
      <c r="Q141" s="37"/>
      <c r="R141" s="37"/>
      <c r="S141" s="37"/>
      <c r="T141" s="60"/>
      <c r="U141" s="61"/>
      <c r="V141" s="61"/>
      <c r="W141" s="61"/>
      <c r="X141" s="61"/>
      <c r="Y141" s="61"/>
      <c r="Z141" s="62"/>
      <c r="AA141" s="67"/>
      <c r="AB141" s="68"/>
      <c r="AC141" s="68"/>
      <c r="AD141" s="68"/>
      <c r="AE141" s="68"/>
      <c r="AF141" s="68"/>
      <c r="AG141" s="69"/>
    </row>
    <row r="142" spans="2:33" x14ac:dyDescent="0.3">
      <c r="B142" s="113"/>
      <c r="C142" s="176"/>
      <c r="D142" s="28"/>
      <c r="E142" s="33"/>
      <c r="F142" s="28"/>
      <c r="G142" s="23"/>
      <c r="H142" s="25"/>
      <c r="I142" s="44"/>
      <c r="J142" s="45"/>
      <c r="K142" s="139"/>
      <c r="L142" s="25"/>
      <c r="M142" s="37"/>
      <c r="N142" s="37"/>
      <c r="O142" s="37"/>
      <c r="P142" s="37"/>
      <c r="Q142" s="37"/>
      <c r="R142" s="37"/>
      <c r="S142" s="37"/>
      <c r="T142" s="60"/>
      <c r="U142" s="61"/>
      <c r="V142" s="61"/>
      <c r="W142" s="61"/>
      <c r="X142" s="61"/>
      <c r="Y142" s="61"/>
      <c r="Z142" s="62"/>
      <c r="AA142" s="67"/>
      <c r="AB142" s="68"/>
      <c r="AC142" s="68"/>
      <c r="AD142" s="68"/>
      <c r="AE142" s="68"/>
      <c r="AF142" s="68"/>
      <c r="AG142" s="69"/>
    </row>
    <row r="143" spans="2:33" x14ac:dyDescent="0.3">
      <c r="B143" s="113"/>
      <c r="C143" s="176"/>
      <c r="D143" s="28"/>
      <c r="E143" s="33"/>
      <c r="F143" s="28"/>
      <c r="G143" s="23"/>
      <c r="H143" s="25"/>
      <c r="I143" s="44"/>
      <c r="J143" s="45"/>
      <c r="K143" s="139"/>
      <c r="L143" s="25"/>
      <c r="M143" s="37"/>
      <c r="N143" s="37"/>
      <c r="O143" s="37"/>
      <c r="P143" s="37"/>
      <c r="Q143" s="37"/>
      <c r="R143" s="37"/>
      <c r="S143" s="37"/>
      <c r="T143" s="60"/>
      <c r="U143" s="61"/>
      <c r="V143" s="61"/>
      <c r="W143" s="61"/>
      <c r="X143" s="61"/>
      <c r="Y143" s="61"/>
      <c r="Z143" s="62"/>
      <c r="AA143" s="67"/>
      <c r="AB143" s="68"/>
      <c r="AC143" s="68"/>
      <c r="AD143" s="68"/>
      <c r="AE143" s="68"/>
      <c r="AF143" s="68"/>
      <c r="AG143" s="69"/>
    </row>
    <row r="144" spans="2:33" x14ac:dyDescent="0.3">
      <c r="B144" s="113"/>
      <c r="C144" s="176"/>
      <c r="D144" s="28"/>
      <c r="E144" s="33"/>
      <c r="F144" s="28"/>
      <c r="G144" s="23"/>
      <c r="H144" s="25"/>
      <c r="I144" s="44"/>
      <c r="J144" s="45"/>
      <c r="K144" s="139"/>
      <c r="L144" s="25"/>
      <c r="M144" s="37"/>
      <c r="N144" s="37"/>
      <c r="O144" s="37"/>
      <c r="P144" s="37"/>
      <c r="Q144" s="37"/>
      <c r="R144" s="37"/>
      <c r="S144" s="37"/>
      <c r="T144" s="60"/>
      <c r="U144" s="61"/>
      <c r="V144" s="61"/>
      <c r="W144" s="61"/>
      <c r="X144" s="61"/>
      <c r="Y144" s="61"/>
      <c r="Z144" s="62"/>
      <c r="AA144" s="67"/>
      <c r="AB144" s="68"/>
      <c r="AC144" s="68"/>
      <c r="AD144" s="68"/>
      <c r="AE144" s="68"/>
      <c r="AF144" s="68"/>
      <c r="AG144" s="69"/>
    </row>
    <row r="145" spans="2:33" x14ac:dyDescent="0.3">
      <c r="B145" s="113"/>
      <c r="C145" s="176"/>
      <c r="D145" s="28"/>
      <c r="E145" s="33"/>
      <c r="F145" s="28"/>
      <c r="G145" s="23"/>
      <c r="H145" s="25"/>
      <c r="I145" s="44"/>
      <c r="J145" s="45"/>
      <c r="K145" s="139"/>
      <c r="L145" s="25"/>
      <c r="M145" s="37"/>
      <c r="N145" s="37"/>
      <c r="O145" s="37"/>
      <c r="P145" s="37"/>
      <c r="Q145" s="37"/>
      <c r="R145" s="37"/>
      <c r="S145" s="37"/>
      <c r="T145" s="60"/>
      <c r="U145" s="61"/>
      <c r="V145" s="61"/>
      <c r="W145" s="61"/>
      <c r="X145" s="61"/>
      <c r="Y145" s="61"/>
      <c r="Z145" s="62"/>
      <c r="AA145" s="67"/>
      <c r="AB145" s="68"/>
      <c r="AC145" s="68"/>
      <c r="AD145" s="68"/>
      <c r="AE145" s="68"/>
      <c r="AF145" s="68"/>
      <c r="AG145" s="69"/>
    </row>
    <row r="146" spans="2:33" x14ac:dyDescent="0.3">
      <c r="B146" s="113"/>
      <c r="C146" s="176"/>
      <c r="D146" s="28"/>
      <c r="E146" s="33"/>
      <c r="F146" s="28"/>
      <c r="G146" s="23"/>
      <c r="H146" s="25"/>
      <c r="I146" s="44"/>
      <c r="J146" s="45"/>
      <c r="K146" s="139"/>
      <c r="L146" s="25"/>
      <c r="M146" s="37"/>
      <c r="N146" s="37"/>
      <c r="O146" s="37"/>
      <c r="P146" s="37"/>
      <c r="Q146" s="37"/>
      <c r="R146" s="37"/>
      <c r="S146" s="37"/>
      <c r="T146" s="60"/>
      <c r="U146" s="61"/>
      <c r="V146" s="61"/>
      <c r="W146" s="61"/>
      <c r="X146" s="61"/>
      <c r="Y146" s="61"/>
      <c r="Z146" s="62"/>
      <c r="AA146" s="67"/>
      <c r="AB146" s="68"/>
      <c r="AC146" s="68"/>
      <c r="AD146" s="68"/>
      <c r="AE146" s="68"/>
      <c r="AF146" s="68"/>
      <c r="AG146" s="69"/>
    </row>
    <row r="147" spans="2:33" x14ac:dyDescent="0.3">
      <c r="B147" s="113"/>
      <c r="C147" s="176"/>
      <c r="D147" s="28"/>
      <c r="E147" s="33"/>
      <c r="F147" s="28"/>
      <c r="G147" s="23"/>
      <c r="H147" s="25"/>
      <c r="I147" s="44"/>
      <c r="J147" s="45"/>
      <c r="K147" s="139"/>
      <c r="L147" s="25"/>
      <c r="M147" s="37"/>
      <c r="N147" s="37"/>
      <c r="O147" s="37"/>
      <c r="P147" s="37"/>
      <c r="Q147" s="37"/>
      <c r="R147" s="37"/>
      <c r="S147" s="37"/>
      <c r="T147" s="60"/>
      <c r="U147" s="61"/>
      <c r="V147" s="61"/>
      <c r="W147" s="61"/>
      <c r="X147" s="61"/>
      <c r="Y147" s="61"/>
      <c r="Z147" s="62"/>
      <c r="AA147" s="67"/>
      <c r="AB147" s="68"/>
      <c r="AC147" s="68"/>
      <c r="AD147" s="68"/>
      <c r="AE147" s="68"/>
      <c r="AF147" s="68"/>
      <c r="AG147" s="69"/>
    </row>
    <row r="148" spans="2:33" x14ac:dyDescent="0.3">
      <c r="B148" s="113"/>
      <c r="C148" s="176"/>
      <c r="D148" s="28"/>
      <c r="E148" s="33"/>
      <c r="F148" s="28"/>
      <c r="G148" s="23"/>
      <c r="H148" s="25"/>
      <c r="I148" s="44"/>
      <c r="J148" s="45"/>
      <c r="K148" s="139"/>
      <c r="L148" s="25"/>
      <c r="M148" s="37"/>
      <c r="N148" s="37"/>
      <c r="O148" s="37"/>
      <c r="P148" s="37"/>
      <c r="Q148" s="37"/>
      <c r="R148" s="37"/>
      <c r="S148" s="37"/>
      <c r="T148" s="60"/>
      <c r="U148" s="61"/>
      <c r="V148" s="61"/>
      <c r="W148" s="61"/>
      <c r="X148" s="61"/>
      <c r="Y148" s="61"/>
      <c r="Z148" s="62"/>
      <c r="AA148" s="67"/>
      <c r="AB148" s="68"/>
      <c r="AC148" s="68"/>
      <c r="AD148" s="68"/>
      <c r="AE148" s="68"/>
      <c r="AF148" s="68"/>
      <c r="AG148" s="69"/>
    </row>
    <row r="149" spans="2:33" x14ac:dyDescent="0.3">
      <c r="B149" s="113"/>
      <c r="C149" s="176"/>
      <c r="D149" s="28"/>
      <c r="E149" s="33"/>
      <c r="F149" s="28"/>
      <c r="G149" s="23"/>
      <c r="H149" s="25"/>
      <c r="I149" s="44"/>
      <c r="J149" s="45"/>
      <c r="K149" s="139"/>
      <c r="L149" s="25"/>
      <c r="M149" s="37"/>
      <c r="N149" s="37"/>
      <c r="O149" s="37"/>
      <c r="P149" s="37"/>
      <c r="Q149" s="37"/>
      <c r="R149" s="37"/>
      <c r="S149" s="37"/>
      <c r="T149" s="60"/>
      <c r="U149" s="61"/>
      <c r="V149" s="61"/>
      <c r="W149" s="61"/>
      <c r="X149" s="61"/>
      <c r="Y149" s="61"/>
      <c r="Z149" s="62"/>
      <c r="AA149" s="67"/>
      <c r="AB149" s="68"/>
      <c r="AC149" s="68"/>
      <c r="AD149" s="68"/>
      <c r="AE149" s="68"/>
      <c r="AF149" s="68"/>
      <c r="AG149" s="69"/>
    </row>
    <row r="150" spans="2:33" x14ac:dyDescent="0.3">
      <c r="B150" s="113"/>
      <c r="C150" s="176"/>
      <c r="D150" s="28"/>
      <c r="E150" s="33"/>
      <c r="F150" s="28"/>
      <c r="G150" s="23"/>
      <c r="H150" s="25"/>
      <c r="I150" s="44"/>
      <c r="J150" s="45"/>
      <c r="K150" s="139"/>
      <c r="L150" s="25"/>
      <c r="M150" s="37"/>
      <c r="N150" s="37"/>
      <c r="O150" s="37"/>
      <c r="P150" s="37"/>
      <c r="Q150" s="37"/>
      <c r="R150" s="37"/>
      <c r="S150" s="37"/>
      <c r="T150" s="60"/>
      <c r="U150" s="61"/>
      <c r="V150" s="61"/>
      <c r="W150" s="61"/>
      <c r="X150" s="61"/>
      <c r="Y150" s="61"/>
      <c r="Z150" s="62"/>
      <c r="AA150" s="67"/>
      <c r="AB150" s="68"/>
      <c r="AC150" s="68"/>
      <c r="AD150" s="68"/>
      <c r="AE150" s="68"/>
      <c r="AF150" s="68"/>
      <c r="AG150" s="69"/>
    </row>
    <row r="151" spans="2:33" x14ac:dyDescent="0.3">
      <c r="B151" s="113"/>
      <c r="C151" s="176"/>
      <c r="D151" s="28"/>
      <c r="E151" s="33"/>
      <c r="F151" s="28"/>
      <c r="G151" s="23"/>
      <c r="H151" s="25"/>
      <c r="I151" s="44"/>
      <c r="J151" s="45"/>
      <c r="K151" s="139"/>
      <c r="L151" s="25"/>
      <c r="M151" s="37"/>
      <c r="N151" s="37"/>
      <c r="O151" s="37"/>
      <c r="P151" s="37"/>
      <c r="Q151" s="37"/>
      <c r="R151" s="37"/>
      <c r="S151" s="37"/>
      <c r="T151" s="60"/>
      <c r="U151" s="61"/>
      <c r="V151" s="61"/>
      <c r="W151" s="61"/>
      <c r="X151" s="61"/>
      <c r="Y151" s="61"/>
      <c r="Z151" s="62"/>
      <c r="AA151" s="67"/>
      <c r="AB151" s="68"/>
      <c r="AC151" s="68"/>
      <c r="AD151" s="68"/>
      <c r="AE151" s="68"/>
      <c r="AF151" s="68"/>
      <c r="AG151" s="69"/>
    </row>
    <row r="152" spans="2:33" x14ac:dyDescent="0.3">
      <c r="B152" s="113"/>
      <c r="C152" s="176"/>
      <c r="D152" s="28"/>
      <c r="E152" s="33"/>
      <c r="F152" s="28"/>
      <c r="G152" s="23"/>
      <c r="H152" s="25"/>
      <c r="I152" s="44"/>
      <c r="J152" s="45"/>
      <c r="K152" s="139"/>
      <c r="L152" s="25"/>
      <c r="M152" s="37"/>
      <c r="N152" s="37"/>
      <c r="O152" s="37"/>
      <c r="P152" s="37"/>
      <c r="Q152" s="37"/>
      <c r="R152" s="37"/>
      <c r="S152" s="37"/>
      <c r="T152" s="60"/>
      <c r="U152" s="61"/>
      <c r="V152" s="61"/>
      <c r="W152" s="61"/>
      <c r="X152" s="61"/>
      <c r="Y152" s="61"/>
      <c r="Z152" s="62"/>
      <c r="AA152" s="67"/>
      <c r="AB152" s="68"/>
      <c r="AC152" s="68"/>
      <c r="AD152" s="68"/>
      <c r="AE152" s="68"/>
      <c r="AF152" s="68"/>
      <c r="AG152" s="69"/>
    </row>
    <row r="153" spans="2:33" x14ac:dyDescent="0.3">
      <c r="B153" s="113"/>
      <c r="C153" s="176"/>
      <c r="D153" s="28"/>
      <c r="E153" s="33"/>
      <c r="F153" s="28"/>
      <c r="G153" s="23"/>
      <c r="H153" s="25"/>
      <c r="I153" s="44"/>
      <c r="J153" s="45"/>
      <c r="K153" s="139"/>
      <c r="L153" s="25"/>
      <c r="M153" s="37"/>
      <c r="N153" s="37"/>
      <c r="O153" s="37"/>
      <c r="P153" s="37"/>
      <c r="Q153" s="37"/>
      <c r="R153" s="37"/>
      <c r="S153" s="37"/>
      <c r="T153" s="60"/>
      <c r="U153" s="61"/>
      <c r="V153" s="61"/>
      <c r="W153" s="61"/>
      <c r="X153" s="61"/>
      <c r="Y153" s="61"/>
      <c r="Z153" s="62"/>
      <c r="AA153" s="67"/>
      <c r="AB153" s="68"/>
      <c r="AC153" s="68"/>
      <c r="AD153" s="68"/>
      <c r="AE153" s="68"/>
      <c r="AF153" s="68"/>
      <c r="AG153" s="69"/>
    </row>
    <row r="154" spans="2:33" x14ac:dyDescent="0.3">
      <c r="B154" s="113"/>
      <c r="C154" s="176"/>
      <c r="D154" s="28"/>
      <c r="E154" s="33"/>
      <c r="F154" s="28"/>
      <c r="G154" s="23"/>
      <c r="H154" s="25"/>
      <c r="I154" s="44"/>
      <c r="J154" s="45"/>
      <c r="K154" s="139"/>
      <c r="L154" s="25"/>
      <c r="M154" s="37"/>
      <c r="N154" s="37"/>
      <c r="O154" s="37"/>
      <c r="P154" s="37"/>
      <c r="Q154" s="37"/>
      <c r="R154" s="37"/>
      <c r="S154" s="37"/>
      <c r="T154" s="60"/>
      <c r="U154" s="61"/>
      <c r="V154" s="61"/>
      <c r="W154" s="61"/>
      <c r="X154" s="61"/>
      <c r="Y154" s="61"/>
      <c r="Z154" s="62"/>
      <c r="AA154" s="67"/>
      <c r="AB154" s="68"/>
      <c r="AC154" s="68"/>
      <c r="AD154" s="68"/>
      <c r="AE154" s="68"/>
      <c r="AF154" s="68"/>
      <c r="AG154" s="69"/>
    </row>
    <row r="155" spans="2:33" x14ac:dyDescent="0.3">
      <c r="B155" s="113"/>
      <c r="C155" s="176"/>
      <c r="D155" s="28"/>
      <c r="E155" s="33"/>
      <c r="F155" s="28"/>
      <c r="G155" s="23"/>
      <c r="H155" s="25"/>
      <c r="I155" s="44"/>
      <c r="J155" s="45"/>
      <c r="K155" s="139"/>
      <c r="L155" s="25"/>
      <c r="M155" s="37"/>
      <c r="N155" s="37"/>
      <c r="O155" s="37"/>
      <c r="P155" s="37"/>
      <c r="Q155" s="37"/>
      <c r="R155" s="37"/>
      <c r="S155" s="37"/>
      <c r="T155" s="60"/>
      <c r="U155" s="61"/>
      <c r="V155" s="61"/>
      <c r="W155" s="61"/>
      <c r="X155" s="61"/>
      <c r="Y155" s="61"/>
      <c r="Z155" s="62"/>
      <c r="AA155" s="67"/>
      <c r="AB155" s="68"/>
      <c r="AC155" s="68"/>
      <c r="AD155" s="68"/>
      <c r="AE155" s="68"/>
      <c r="AF155" s="68"/>
      <c r="AG155" s="69"/>
    </row>
    <row r="156" spans="2:33" x14ac:dyDescent="0.3">
      <c r="B156" s="113"/>
      <c r="C156" s="176"/>
      <c r="D156" s="28"/>
      <c r="E156" s="33"/>
      <c r="F156" s="28"/>
      <c r="G156" s="23"/>
      <c r="H156" s="25"/>
      <c r="I156" s="44"/>
      <c r="J156" s="45"/>
      <c r="K156" s="139"/>
      <c r="L156" s="25"/>
      <c r="M156" s="37"/>
      <c r="N156" s="37"/>
      <c r="O156" s="37"/>
      <c r="P156" s="37"/>
      <c r="Q156" s="37"/>
      <c r="R156" s="37"/>
      <c r="S156" s="37"/>
      <c r="T156" s="60"/>
      <c r="U156" s="61"/>
      <c r="V156" s="61"/>
      <c r="W156" s="61"/>
      <c r="X156" s="61"/>
      <c r="Y156" s="61"/>
      <c r="Z156" s="62"/>
      <c r="AA156" s="67"/>
      <c r="AB156" s="68"/>
      <c r="AC156" s="68"/>
      <c r="AD156" s="68"/>
      <c r="AE156" s="68"/>
      <c r="AF156" s="68"/>
      <c r="AG156" s="69"/>
    </row>
    <row r="157" spans="2:33" x14ac:dyDescent="0.3">
      <c r="B157" s="113"/>
      <c r="C157" s="176"/>
      <c r="D157" s="28"/>
      <c r="E157" s="33"/>
      <c r="F157" s="28"/>
      <c r="G157" s="23"/>
      <c r="H157" s="25"/>
      <c r="I157" s="44"/>
      <c r="J157" s="45"/>
      <c r="K157" s="139"/>
      <c r="L157" s="25"/>
      <c r="M157" s="37"/>
      <c r="N157" s="37"/>
      <c r="O157" s="37"/>
      <c r="P157" s="37"/>
      <c r="Q157" s="37"/>
      <c r="R157" s="37"/>
      <c r="S157" s="37"/>
      <c r="T157" s="60"/>
      <c r="U157" s="61"/>
      <c r="V157" s="61"/>
      <c r="W157" s="61"/>
      <c r="X157" s="61"/>
      <c r="Y157" s="61"/>
      <c r="Z157" s="62"/>
      <c r="AA157" s="67"/>
      <c r="AB157" s="68"/>
      <c r="AC157" s="68"/>
      <c r="AD157" s="68"/>
      <c r="AE157" s="68"/>
      <c r="AF157" s="68"/>
      <c r="AG157" s="69"/>
    </row>
    <row r="158" spans="2:33" x14ac:dyDescent="0.3">
      <c r="B158" s="113"/>
      <c r="C158" s="176"/>
      <c r="D158" s="28"/>
      <c r="E158" s="33"/>
      <c r="F158" s="28"/>
      <c r="G158" s="23"/>
      <c r="H158" s="25"/>
      <c r="I158" s="44"/>
      <c r="J158" s="45"/>
      <c r="K158" s="139"/>
      <c r="L158" s="25"/>
      <c r="M158" s="37"/>
      <c r="N158" s="37"/>
      <c r="O158" s="37"/>
      <c r="P158" s="37"/>
      <c r="Q158" s="37"/>
      <c r="R158" s="37"/>
      <c r="S158" s="37"/>
      <c r="T158" s="60"/>
      <c r="U158" s="61"/>
      <c r="V158" s="61"/>
      <c r="W158" s="61"/>
      <c r="X158" s="61"/>
      <c r="Y158" s="61"/>
      <c r="Z158" s="62"/>
      <c r="AA158" s="67"/>
      <c r="AB158" s="68"/>
      <c r="AC158" s="68"/>
      <c r="AD158" s="68"/>
      <c r="AE158" s="68"/>
      <c r="AF158" s="68"/>
      <c r="AG158" s="69"/>
    </row>
    <row r="159" spans="2:33" x14ac:dyDescent="0.3">
      <c r="B159" s="113"/>
      <c r="C159" s="176"/>
      <c r="D159" s="28"/>
      <c r="E159" s="33"/>
      <c r="F159" s="28"/>
      <c r="G159" s="23"/>
      <c r="H159" s="25"/>
      <c r="I159" s="44"/>
      <c r="J159" s="45"/>
      <c r="K159" s="139"/>
      <c r="L159" s="25"/>
      <c r="M159" s="37"/>
      <c r="N159" s="37"/>
      <c r="O159" s="37"/>
      <c r="P159" s="37"/>
      <c r="Q159" s="37"/>
      <c r="R159" s="37"/>
      <c r="S159" s="37"/>
      <c r="T159" s="60"/>
      <c r="U159" s="61"/>
      <c r="V159" s="61"/>
      <c r="W159" s="61"/>
      <c r="X159" s="61"/>
      <c r="Y159" s="61"/>
      <c r="Z159" s="62"/>
      <c r="AA159" s="67"/>
      <c r="AB159" s="68"/>
      <c r="AC159" s="68"/>
      <c r="AD159" s="68"/>
      <c r="AE159" s="68"/>
      <c r="AF159" s="68"/>
      <c r="AG159" s="69"/>
    </row>
    <row r="160" spans="2:33" x14ac:dyDescent="0.3">
      <c r="B160" s="113"/>
      <c r="C160" s="176"/>
      <c r="D160" s="28"/>
      <c r="E160" s="33"/>
      <c r="F160" s="28"/>
      <c r="G160" s="23"/>
      <c r="H160" s="25"/>
      <c r="I160" s="44"/>
      <c r="J160" s="45"/>
      <c r="K160" s="139"/>
      <c r="L160" s="25"/>
      <c r="M160" s="37"/>
      <c r="N160" s="37"/>
      <c r="O160" s="37"/>
      <c r="P160" s="37"/>
      <c r="Q160" s="37"/>
      <c r="R160" s="37"/>
      <c r="S160" s="37"/>
      <c r="T160" s="60"/>
      <c r="U160" s="61"/>
      <c r="V160" s="61"/>
      <c r="W160" s="61"/>
      <c r="X160" s="61"/>
      <c r="Y160" s="61"/>
      <c r="Z160" s="62"/>
      <c r="AA160" s="67"/>
      <c r="AB160" s="68"/>
      <c r="AC160" s="68"/>
      <c r="AD160" s="68"/>
      <c r="AE160" s="68"/>
      <c r="AF160" s="68"/>
      <c r="AG160" s="69"/>
    </row>
    <row r="161" spans="2:33" x14ac:dyDescent="0.3">
      <c r="B161" s="113"/>
      <c r="C161" s="176"/>
      <c r="D161" s="28"/>
      <c r="E161" s="33"/>
      <c r="F161" s="28"/>
      <c r="G161" s="23"/>
      <c r="H161" s="25"/>
      <c r="I161" s="44"/>
      <c r="J161" s="45"/>
      <c r="K161" s="139"/>
      <c r="L161" s="25"/>
      <c r="M161" s="37"/>
      <c r="N161" s="37"/>
      <c r="O161" s="37"/>
      <c r="P161" s="37"/>
      <c r="Q161" s="37"/>
      <c r="R161" s="37"/>
      <c r="S161" s="37"/>
      <c r="T161" s="60"/>
      <c r="U161" s="61"/>
      <c r="V161" s="61"/>
      <c r="W161" s="61"/>
      <c r="X161" s="61"/>
      <c r="Y161" s="61"/>
      <c r="Z161" s="62"/>
      <c r="AA161" s="67"/>
      <c r="AB161" s="68"/>
      <c r="AC161" s="68"/>
      <c r="AD161" s="68"/>
      <c r="AE161" s="68"/>
      <c r="AF161" s="68"/>
      <c r="AG161" s="69"/>
    </row>
    <row r="162" spans="2:33" x14ac:dyDescent="0.3">
      <c r="B162" s="113"/>
      <c r="C162" s="176"/>
      <c r="D162" s="28"/>
      <c r="E162" s="33"/>
      <c r="F162" s="28"/>
      <c r="G162" s="23"/>
      <c r="H162" s="25"/>
      <c r="I162" s="44"/>
      <c r="J162" s="45"/>
      <c r="K162" s="139"/>
      <c r="L162" s="25"/>
      <c r="M162" s="37"/>
      <c r="N162" s="37"/>
      <c r="O162" s="37"/>
      <c r="P162" s="37"/>
      <c r="Q162" s="37"/>
      <c r="R162" s="37"/>
      <c r="S162" s="37"/>
      <c r="T162" s="60"/>
      <c r="U162" s="61"/>
      <c r="V162" s="61"/>
      <c r="W162" s="61"/>
      <c r="X162" s="61"/>
      <c r="Y162" s="61"/>
      <c r="Z162" s="62"/>
      <c r="AA162" s="67"/>
      <c r="AB162" s="68"/>
      <c r="AC162" s="68"/>
      <c r="AD162" s="68"/>
      <c r="AE162" s="68"/>
      <c r="AF162" s="68"/>
      <c r="AG162" s="69"/>
    </row>
    <row r="163" spans="2:33" x14ac:dyDescent="0.3">
      <c r="B163" s="113"/>
      <c r="C163" s="176"/>
      <c r="D163" s="28"/>
      <c r="E163" s="33"/>
      <c r="F163" s="28"/>
      <c r="G163" s="23"/>
      <c r="H163" s="25"/>
      <c r="I163" s="44"/>
      <c r="J163" s="45"/>
      <c r="K163" s="139"/>
      <c r="L163" s="25"/>
      <c r="M163" s="37"/>
      <c r="N163" s="37"/>
      <c r="O163" s="37"/>
      <c r="P163" s="37"/>
      <c r="Q163" s="37"/>
      <c r="R163" s="37"/>
      <c r="S163" s="37"/>
      <c r="T163" s="60"/>
      <c r="U163" s="61"/>
      <c r="V163" s="61"/>
      <c r="W163" s="61"/>
      <c r="X163" s="61"/>
      <c r="Y163" s="61"/>
      <c r="Z163" s="62"/>
      <c r="AA163" s="67"/>
      <c r="AB163" s="68"/>
      <c r="AC163" s="68"/>
      <c r="AD163" s="68"/>
      <c r="AE163" s="68"/>
      <c r="AF163" s="68"/>
      <c r="AG163" s="69"/>
    </row>
    <row r="164" spans="2:33" x14ac:dyDescent="0.3">
      <c r="B164" s="113"/>
      <c r="C164" s="176"/>
      <c r="D164" s="28"/>
      <c r="E164" s="33"/>
      <c r="F164" s="28"/>
      <c r="G164" s="23"/>
      <c r="H164" s="25"/>
      <c r="I164" s="44"/>
      <c r="J164" s="45"/>
      <c r="K164" s="139"/>
      <c r="L164" s="25"/>
      <c r="M164" s="37"/>
      <c r="N164" s="37"/>
      <c r="O164" s="37"/>
      <c r="P164" s="37"/>
      <c r="Q164" s="37"/>
      <c r="R164" s="37"/>
      <c r="S164" s="37"/>
      <c r="T164" s="60"/>
      <c r="U164" s="61"/>
      <c r="V164" s="61"/>
      <c r="W164" s="61"/>
      <c r="X164" s="61"/>
      <c r="Y164" s="61"/>
      <c r="Z164" s="62"/>
      <c r="AA164" s="67"/>
      <c r="AB164" s="68"/>
      <c r="AC164" s="68"/>
      <c r="AD164" s="68"/>
      <c r="AE164" s="68"/>
      <c r="AF164" s="68"/>
      <c r="AG164" s="69"/>
    </row>
    <row r="165" spans="2:33" x14ac:dyDescent="0.3">
      <c r="B165" s="113"/>
      <c r="C165" s="176"/>
      <c r="D165" s="28"/>
      <c r="E165" s="33"/>
      <c r="F165" s="28"/>
      <c r="G165" s="23"/>
      <c r="H165" s="25"/>
      <c r="I165" s="44"/>
      <c r="J165" s="45"/>
      <c r="K165" s="139"/>
      <c r="L165" s="25"/>
      <c r="M165" s="37"/>
      <c r="N165" s="37"/>
      <c r="O165" s="37"/>
      <c r="P165" s="37"/>
      <c r="Q165" s="37"/>
      <c r="R165" s="37"/>
      <c r="S165" s="37"/>
      <c r="T165" s="60"/>
      <c r="U165" s="61"/>
      <c r="V165" s="61"/>
      <c r="W165" s="61"/>
      <c r="X165" s="61"/>
      <c r="Y165" s="61"/>
      <c r="Z165" s="62"/>
      <c r="AA165" s="67"/>
      <c r="AB165" s="68"/>
      <c r="AC165" s="68"/>
      <c r="AD165" s="68"/>
      <c r="AE165" s="68"/>
      <c r="AF165" s="68"/>
      <c r="AG165" s="69"/>
    </row>
    <row r="166" spans="2:33" x14ac:dyDescent="0.3">
      <c r="B166" s="113"/>
      <c r="C166" s="176"/>
      <c r="D166" s="28"/>
      <c r="E166" s="33"/>
      <c r="F166" s="28"/>
      <c r="G166" s="23"/>
      <c r="H166" s="25"/>
      <c r="I166" s="44"/>
      <c r="J166" s="45"/>
      <c r="K166" s="139"/>
      <c r="L166" s="25"/>
      <c r="M166" s="37"/>
      <c r="N166" s="37"/>
      <c r="O166" s="37"/>
      <c r="P166" s="37"/>
      <c r="Q166" s="37"/>
      <c r="R166" s="37"/>
      <c r="S166" s="37"/>
      <c r="T166" s="60"/>
      <c r="U166" s="61"/>
      <c r="V166" s="61"/>
      <c r="W166" s="61"/>
      <c r="X166" s="61"/>
      <c r="Y166" s="61"/>
      <c r="Z166" s="62"/>
      <c r="AA166" s="67"/>
      <c r="AB166" s="68"/>
      <c r="AC166" s="68"/>
      <c r="AD166" s="68"/>
      <c r="AE166" s="68"/>
      <c r="AF166" s="68"/>
      <c r="AG166" s="69"/>
    </row>
    <row r="167" spans="2:33" x14ac:dyDescent="0.3">
      <c r="B167" s="113"/>
      <c r="C167" s="176"/>
      <c r="D167" s="28"/>
      <c r="E167" s="33"/>
      <c r="F167" s="28"/>
      <c r="G167" s="23"/>
      <c r="H167" s="25"/>
      <c r="I167" s="44"/>
      <c r="J167" s="45"/>
      <c r="K167" s="139"/>
      <c r="L167" s="25"/>
      <c r="M167" s="37"/>
      <c r="N167" s="37"/>
      <c r="O167" s="37"/>
      <c r="P167" s="37"/>
      <c r="Q167" s="37"/>
      <c r="R167" s="37"/>
      <c r="S167" s="37"/>
      <c r="T167" s="60"/>
      <c r="U167" s="61"/>
      <c r="V167" s="61"/>
      <c r="W167" s="61"/>
      <c r="X167" s="61"/>
      <c r="Y167" s="61"/>
      <c r="Z167" s="62"/>
      <c r="AA167" s="67"/>
      <c r="AB167" s="68"/>
      <c r="AC167" s="68"/>
      <c r="AD167" s="68"/>
      <c r="AE167" s="68"/>
      <c r="AF167" s="68"/>
      <c r="AG167" s="69"/>
    </row>
    <row r="168" spans="2:33" x14ac:dyDescent="0.3">
      <c r="B168" s="113"/>
      <c r="C168" s="176"/>
      <c r="D168" s="28"/>
      <c r="E168" s="33"/>
      <c r="F168" s="28"/>
      <c r="G168" s="23"/>
      <c r="H168" s="25"/>
      <c r="I168" s="44"/>
      <c r="J168" s="45"/>
      <c r="K168" s="139"/>
      <c r="L168" s="25"/>
      <c r="M168" s="37"/>
      <c r="N168" s="37"/>
      <c r="O168" s="37"/>
      <c r="P168" s="37"/>
      <c r="Q168" s="37"/>
      <c r="R168" s="37"/>
      <c r="S168" s="37"/>
      <c r="T168" s="60"/>
      <c r="U168" s="61"/>
      <c r="V168" s="61"/>
      <c r="W168" s="61"/>
      <c r="X168" s="61"/>
      <c r="Y168" s="61"/>
      <c r="Z168" s="62"/>
      <c r="AA168" s="67"/>
      <c r="AB168" s="68"/>
      <c r="AC168" s="68"/>
      <c r="AD168" s="68"/>
      <c r="AE168" s="68"/>
      <c r="AF168" s="68"/>
      <c r="AG168" s="69"/>
    </row>
    <row r="169" spans="2:33" x14ac:dyDescent="0.3">
      <c r="B169" s="113"/>
      <c r="C169" s="176"/>
      <c r="D169" s="28"/>
      <c r="E169" s="33"/>
      <c r="F169" s="28"/>
      <c r="G169" s="23"/>
      <c r="H169" s="25"/>
      <c r="I169" s="44"/>
      <c r="J169" s="45"/>
      <c r="K169" s="139"/>
      <c r="L169" s="25"/>
      <c r="M169" s="37"/>
      <c r="N169" s="37"/>
      <c r="O169" s="37"/>
      <c r="P169" s="37"/>
      <c r="Q169" s="37"/>
      <c r="R169" s="37"/>
      <c r="S169" s="37"/>
      <c r="T169" s="60"/>
      <c r="U169" s="61"/>
      <c r="V169" s="61"/>
      <c r="W169" s="61"/>
      <c r="X169" s="61"/>
      <c r="Y169" s="61"/>
      <c r="Z169" s="62"/>
      <c r="AA169" s="67"/>
      <c r="AB169" s="68"/>
      <c r="AC169" s="68"/>
      <c r="AD169" s="68"/>
      <c r="AE169" s="68"/>
      <c r="AF169" s="68"/>
      <c r="AG169" s="69"/>
    </row>
    <row r="170" spans="2:33" x14ac:dyDescent="0.3">
      <c r="B170" s="113"/>
      <c r="C170" s="176"/>
      <c r="D170" s="28"/>
      <c r="E170" s="33"/>
      <c r="F170" s="28"/>
      <c r="G170" s="23"/>
      <c r="H170" s="25"/>
      <c r="I170" s="44"/>
      <c r="J170" s="45"/>
      <c r="K170" s="139"/>
      <c r="L170" s="25"/>
      <c r="M170" s="37"/>
      <c r="N170" s="37"/>
      <c r="O170" s="37"/>
      <c r="P170" s="37"/>
      <c r="Q170" s="37"/>
      <c r="R170" s="37"/>
      <c r="S170" s="37"/>
      <c r="T170" s="60"/>
      <c r="U170" s="61"/>
      <c r="V170" s="61"/>
      <c r="W170" s="61"/>
      <c r="X170" s="61"/>
      <c r="Y170" s="61"/>
      <c r="Z170" s="62"/>
      <c r="AA170" s="67"/>
      <c r="AB170" s="68"/>
      <c r="AC170" s="68"/>
      <c r="AD170" s="68"/>
      <c r="AE170" s="68"/>
      <c r="AF170" s="68"/>
      <c r="AG170" s="69"/>
    </row>
    <row r="171" spans="2:33" x14ac:dyDescent="0.3">
      <c r="B171" s="113"/>
      <c r="C171" s="176"/>
      <c r="D171" s="28"/>
      <c r="E171" s="33"/>
      <c r="F171" s="28"/>
      <c r="G171" s="23"/>
      <c r="H171" s="25"/>
      <c r="I171" s="44"/>
      <c r="J171" s="45"/>
      <c r="K171" s="139"/>
      <c r="L171" s="25"/>
      <c r="M171" s="37"/>
      <c r="N171" s="37"/>
      <c r="O171" s="37"/>
      <c r="P171" s="37"/>
      <c r="Q171" s="37"/>
      <c r="R171" s="37"/>
      <c r="S171" s="37"/>
      <c r="T171" s="60"/>
      <c r="U171" s="61"/>
      <c r="V171" s="61"/>
      <c r="W171" s="61"/>
      <c r="X171" s="61"/>
      <c r="Y171" s="61"/>
      <c r="Z171" s="62"/>
      <c r="AA171" s="67"/>
      <c r="AB171" s="68"/>
      <c r="AC171" s="68"/>
      <c r="AD171" s="68"/>
      <c r="AE171" s="68"/>
      <c r="AF171" s="68"/>
      <c r="AG171" s="69"/>
    </row>
    <row r="172" spans="2:33" x14ac:dyDescent="0.3">
      <c r="B172" s="113"/>
      <c r="C172" s="176"/>
      <c r="D172" s="28"/>
      <c r="E172" s="33"/>
      <c r="F172" s="28"/>
      <c r="G172" s="23"/>
      <c r="H172" s="25"/>
      <c r="I172" s="44"/>
      <c r="J172" s="45"/>
      <c r="K172" s="139"/>
      <c r="L172" s="25"/>
      <c r="M172" s="37"/>
      <c r="N172" s="37"/>
      <c r="O172" s="37"/>
      <c r="P172" s="37"/>
      <c r="Q172" s="37"/>
      <c r="R172" s="37"/>
      <c r="S172" s="37"/>
      <c r="T172" s="60"/>
      <c r="U172" s="61"/>
      <c r="V172" s="61"/>
      <c r="W172" s="61"/>
      <c r="X172" s="61"/>
      <c r="Y172" s="61"/>
      <c r="Z172" s="62"/>
      <c r="AA172" s="67"/>
      <c r="AB172" s="68"/>
      <c r="AC172" s="68"/>
      <c r="AD172" s="68"/>
      <c r="AE172" s="68"/>
      <c r="AF172" s="68"/>
      <c r="AG172" s="69"/>
    </row>
    <row r="173" spans="2:33" x14ac:dyDescent="0.3">
      <c r="B173" s="113"/>
      <c r="C173" s="176"/>
      <c r="D173" s="28"/>
      <c r="E173" s="33"/>
      <c r="F173" s="28"/>
      <c r="G173" s="23"/>
      <c r="H173" s="25"/>
      <c r="I173" s="44"/>
      <c r="J173" s="45"/>
      <c r="K173" s="139"/>
      <c r="L173" s="25"/>
      <c r="M173" s="37"/>
      <c r="N173" s="37"/>
      <c r="O173" s="37"/>
      <c r="P173" s="37"/>
      <c r="Q173" s="37"/>
      <c r="R173" s="37"/>
      <c r="S173" s="37"/>
      <c r="T173" s="60"/>
      <c r="U173" s="61"/>
      <c r="V173" s="61"/>
      <c r="W173" s="61"/>
      <c r="X173" s="61"/>
      <c r="Y173" s="61"/>
      <c r="Z173" s="62"/>
      <c r="AA173" s="67"/>
      <c r="AB173" s="68"/>
      <c r="AC173" s="68"/>
      <c r="AD173" s="68"/>
      <c r="AE173" s="68"/>
      <c r="AF173" s="68"/>
      <c r="AG173" s="69"/>
    </row>
    <row r="174" spans="2:33" x14ac:dyDescent="0.3">
      <c r="B174" s="113"/>
      <c r="C174" s="176"/>
      <c r="D174" s="28"/>
      <c r="E174" s="33"/>
      <c r="F174" s="28"/>
      <c r="G174" s="23"/>
      <c r="H174" s="25"/>
      <c r="I174" s="44"/>
      <c r="J174" s="45"/>
      <c r="K174" s="139"/>
      <c r="L174" s="25"/>
      <c r="M174" s="37"/>
      <c r="N174" s="37"/>
      <c r="O174" s="37"/>
      <c r="P174" s="37"/>
      <c r="Q174" s="37"/>
      <c r="R174" s="37"/>
      <c r="S174" s="37"/>
      <c r="T174" s="60"/>
      <c r="U174" s="61"/>
      <c r="V174" s="61"/>
      <c r="W174" s="61"/>
      <c r="X174" s="61"/>
      <c r="Y174" s="61"/>
      <c r="Z174" s="62"/>
      <c r="AA174" s="67"/>
      <c r="AB174" s="68"/>
      <c r="AC174" s="68"/>
      <c r="AD174" s="68"/>
      <c r="AE174" s="68"/>
      <c r="AF174" s="68"/>
      <c r="AG174" s="69"/>
    </row>
    <row r="175" spans="2:33" x14ac:dyDescent="0.3">
      <c r="B175" s="113"/>
      <c r="C175" s="176"/>
      <c r="D175" s="28"/>
      <c r="E175" s="33"/>
      <c r="F175" s="28"/>
      <c r="G175" s="23"/>
      <c r="H175" s="25"/>
      <c r="I175" s="44"/>
      <c r="J175" s="45"/>
      <c r="K175" s="139"/>
      <c r="L175" s="25"/>
      <c r="M175" s="37"/>
      <c r="N175" s="37"/>
      <c r="O175" s="37"/>
      <c r="P175" s="37"/>
      <c r="Q175" s="37"/>
      <c r="R175" s="37"/>
      <c r="S175" s="37"/>
      <c r="T175" s="60"/>
      <c r="U175" s="61"/>
      <c r="V175" s="61"/>
      <c r="W175" s="61"/>
      <c r="X175" s="61"/>
      <c r="Y175" s="61"/>
      <c r="Z175" s="62"/>
      <c r="AA175" s="67"/>
      <c r="AB175" s="68"/>
      <c r="AC175" s="68"/>
      <c r="AD175" s="68"/>
      <c r="AE175" s="68"/>
      <c r="AF175" s="68"/>
      <c r="AG175" s="69"/>
    </row>
    <row r="176" spans="2:33" x14ac:dyDescent="0.3">
      <c r="B176" s="113"/>
      <c r="C176" s="176"/>
      <c r="D176" s="28"/>
      <c r="E176" s="33"/>
      <c r="F176" s="28"/>
      <c r="G176" s="23"/>
      <c r="H176" s="25"/>
      <c r="I176" s="44"/>
      <c r="J176" s="45"/>
      <c r="K176" s="139"/>
      <c r="L176" s="25"/>
      <c r="M176" s="37"/>
      <c r="N176" s="37"/>
      <c r="O176" s="37"/>
      <c r="P176" s="37"/>
      <c r="Q176" s="37"/>
      <c r="R176" s="37"/>
      <c r="S176" s="37"/>
      <c r="T176" s="60"/>
      <c r="U176" s="61"/>
      <c r="V176" s="61"/>
      <c r="W176" s="61"/>
      <c r="X176" s="61"/>
      <c r="Y176" s="61"/>
      <c r="Z176" s="62"/>
      <c r="AA176" s="67"/>
      <c r="AB176" s="68"/>
      <c r="AC176" s="68"/>
      <c r="AD176" s="68"/>
      <c r="AE176" s="68"/>
      <c r="AF176" s="68"/>
      <c r="AG176" s="69"/>
    </row>
    <row r="177" spans="2:33" x14ac:dyDescent="0.3">
      <c r="B177" s="113"/>
      <c r="C177" s="176"/>
      <c r="D177" s="28"/>
      <c r="E177" s="33"/>
      <c r="F177" s="28"/>
      <c r="G177" s="23"/>
      <c r="H177" s="25"/>
      <c r="I177" s="44"/>
      <c r="J177" s="45"/>
      <c r="K177" s="139"/>
      <c r="L177" s="25"/>
      <c r="M177" s="37"/>
      <c r="N177" s="37"/>
      <c r="O177" s="37"/>
      <c r="P177" s="37"/>
      <c r="Q177" s="37"/>
      <c r="R177" s="37"/>
      <c r="S177" s="37"/>
      <c r="T177" s="60"/>
      <c r="U177" s="61"/>
      <c r="V177" s="61"/>
      <c r="W177" s="61"/>
      <c r="X177" s="61"/>
      <c r="Y177" s="61"/>
      <c r="Z177" s="62"/>
      <c r="AA177" s="67"/>
      <c r="AB177" s="68"/>
      <c r="AC177" s="68"/>
      <c r="AD177" s="68"/>
      <c r="AE177" s="68"/>
      <c r="AF177" s="68"/>
      <c r="AG177" s="69"/>
    </row>
    <row r="178" spans="2:33" x14ac:dyDescent="0.3">
      <c r="B178" s="113"/>
      <c r="C178" s="176"/>
      <c r="D178" s="28"/>
      <c r="E178" s="33"/>
      <c r="F178" s="28"/>
      <c r="G178" s="23"/>
      <c r="H178" s="25"/>
      <c r="I178" s="44"/>
      <c r="J178" s="45"/>
      <c r="K178" s="139"/>
      <c r="L178" s="25"/>
      <c r="M178" s="37"/>
      <c r="N178" s="37"/>
      <c r="O178" s="37"/>
      <c r="P178" s="37"/>
      <c r="Q178" s="37"/>
      <c r="R178" s="37"/>
      <c r="S178" s="37"/>
      <c r="T178" s="60"/>
      <c r="U178" s="61"/>
      <c r="V178" s="61"/>
      <c r="W178" s="61"/>
      <c r="X178" s="61"/>
      <c r="Y178" s="61"/>
      <c r="Z178" s="62"/>
      <c r="AA178" s="67"/>
      <c r="AB178" s="68"/>
      <c r="AC178" s="68"/>
      <c r="AD178" s="68"/>
      <c r="AE178" s="68"/>
      <c r="AF178" s="68"/>
      <c r="AG178" s="69"/>
    </row>
    <row r="179" spans="2:33" x14ac:dyDescent="0.3">
      <c r="B179" s="113"/>
      <c r="C179" s="176"/>
      <c r="D179" s="28"/>
      <c r="E179" s="33"/>
      <c r="F179" s="28"/>
      <c r="G179" s="23"/>
      <c r="H179" s="25"/>
      <c r="I179" s="44"/>
      <c r="J179" s="45"/>
      <c r="K179" s="139"/>
      <c r="L179" s="25"/>
      <c r="M179" s="37"/>
      <c r="N179" s="37"/>
      <c r="O179" s="37"/>
      <c r="P179" s="37"/>
      <c r="Q179" s="37"/>
      <c r="R179" s="37"/>
      <c r="S179" s="37"/>
      <c r="T179" s="60"/>
      <c r="U179" s="61"/>
      <c r="V179" s="61"/>
      <c r="W179" s="61"/>
      <c r="X179" s="61"/>
      <c r="Y179" s="61"/>
      <c r="Z179" s="62"/>
      <c r="AA179" s="67"/>
      <c r="AB179" s="68"/>
      <c r="AC179" s="68"/>
      <c r="AD179" s="68"/>
      <c r="AE179" s="68"/>
      <c r="AF179" s="68"/>
      <c r="AG179" s="69"/>
    </row>
    <row r="180" spans="2:33" x14ac:dyDescent="0.3">
      <c r="B180" s="113"/>
      <c r="C180" s="176"/>
      <c r="D180" s="28"/>
      <c r="E180" s="33"/>
      <c r="F180" s="28"/>
      <c r="G180" s="23"/>
      <c r="H180" s="25"/>
      <c r="I180" s="44"/>
      <c r="J180" s="45"/>
      <c r="K180" s="139"/>
      <c r="L180" s="25"/>
      <c r="M180" s="37"/>
      <c r="N180" s="37"/>
      <c r="O180" s="37"/>
      <c r="P180" s="37"/>
      <c r="Q180" s="37"/>
      <c r="R180" s="37"/>
      <c r="S180" s="37"/>
      <c r="T180" s="60"/>
      <c r="U180" s="61"/>
      <c r="V180" s="61"/>
      <c r="W180" s="61"/>
      <c r="X180" s="61"/>
      <c r="Y180" s="61"/>
      <c r="Z180" s="62"/>
      <c r="AA180" s="67"/>
      <c r="AB180" s="68"/>
      <c r="AC180" s="68"/>
      <c r="AD180" s="68"/>
      <c r="AE180" s="68"/>
      <c r="AF180" s="68"/>
      <c r="AG180" s="69"/>
    </row>
    <row r="181" spans="2:33" x14ac:dyDescent="0.3">
      <c r="B181" s="113"/>
      <c r="C181" s="176"/>
      <c r="D181" s="28"/>
      <c r="E181" s="33"/>
      <c r="F181" s="28"/>
      <c r="G181" s="23"/>
      <c r="H181" s="25"/>
      <c r="I181" s="44"/>
      <c r="J181" s="45"/>
      <c r="K181" s="139"/>
      <c r="L181" s="25"/>
      <c r="M181" s="37"/>
      <c r="N181" s="37"/>
      <c r="O181" s="37"/>
      <c r="P181" s="37"/>
      <c r="Q181" s="37"/>
      <c r="R181" s="37"/>
      <c r="S181" s="37"/>
      <c r="T181" s="60"/>
      <c r="U181" s="61"/>
      <c r="V181" s="61"/>
      <c r="W181" s="61"/>
      <c r="X181" s="61"/>
      <c r="Y181" s="61"/>
      <c r="Z181" s="62"/>
      <c r="AA181" s="67"/>
      <c r="AB181" s="68"/>
      <c r="AC181" s="68"/>
      <c r="AD181" s="68"/>
      <c r="AE181" s="68"/>
      <c r="AF181" s="68"/>
      <c r="AG181" s="69"/>
    </row>
    <row r="182" spans="2:33" x14ac:dyDescent="0.3">
      <c r="B182" s="113"/>
      <c r="C182" s="176"/>
      <c r="D182" s="28"/>
      <c r="E182" s="33"/>
      <c r="F182" s="28"/>
      <c r="G182" s="23"/>
      <c r="H182" s="25"/>
      <c r="I182" s="44"/>
      <c r="J182" s="45"/>
      <c r="K182" s="139"/>
      <c r="L182" s="25"/>
      <c r="M182" s="37"/>
      <c r="N182" s="37"/>
      <c r="O182" s="37"/>
      <c r="P182" s="37"/>
      <c r="Q182" s="37"/>
      <c r="R182" s="37"/>
      <c r="S182" s="37"/>
      <c r="T182" s="60"/>
      <c r="U182" s="61"/>
      <c r="V182" s="61"/>
      <c r="W182" s="61"/>
      <c r="X182" s="61"/>
      <c r="Y182" s="61"/>
      <c r="Z182" s="62"/>
      <c r="AA182" s="67"/>
      <c r="AB182" s="68"/>
      <c r="AC182" s="68"/>
      <c r="AD182" s="68"/>
      <c r="AE182" s="68"/>
      <c r="AF182" s="68"/>
      <c r="AG182" s="69"/>
    </row>
    <row r="183" spans="2:33" x14ac:dyDescent="0.3">
      <c r="B183" s="113"/>
      <c r="C183" s="176"/>
      <c r="D183" s="28"/>
      <c r="E183" s="33"/>
      <c r="F183" s="28"/>
      <c r="G183" s="23"/>
      <c r="H183" s="25"/>
      <c r="I183" s="44"/>
      <c r="J183" s="45"/>
      <c r="K183" s="139"/>
      <c r="L183" s="25"/>
      <c r="M183" s="37"/>
      <c r="N183" s="37"/>
      <c r="O183" s="37"/>
      <c r="P183" s="37"/>
      <c r="Q183" s="37"/>
      <c r="R183" s="37"/>
      <c r="S183" s="37"/>
      <c r="T183" s="60"/>
      <c r="U183" s="61"/>
      <c r="V183" s="61"/>
      <c r="W183" s="61"/>
      <c r="X183" s="61"/>
      <c r="Y183" s="61"/>
      <c r="Z183" s="62"/>
      <c r="AA183" s="67"/>
      <c r="AB183" s="68"/>
      <c r="AC183" s="68"/>
      <c r="AD183" s="68"/>
      <c r="AE183" s="68"/>
      <c r="AF183" s="68"/>
      <c r="AG183" s="69"/>
    </row>
    <row r="184" spans="2:33" x14ac:dyDescent="0.3">
      <c r="B184" s="113"/>
      <c r="C184" s="176"/>
      <c r="D184" s="28"/>
      <c r="E184" s="33"/>
      <c r="F184" s="28"/>
      <c r="G184" s="23"/>
      <c r="H184" s="25"/>
      <c r="I184" s="44"/>
      <c r="J184" s="45"/>
      <c r="K184" s="139"/>
      <c r="L184" s="25"/>
      <c r="M184" s="37"/>
      <c r="N184" s="37"/>
      <c r="O184" s="37"/>
      <c r="P184" s="37"/>
      <c r="Q184" s="37"/>
      <c r="R184" s="37"/>
      <c r="S184" s="37"/>
      <c r="T184" s="60"/>
      <c r="U184" s="61"/>
      <c r="V184" s="61"/>
      <c r="W184" s="61"/>
      <c r="X184" s="61"/>
      <c r="Y184" s="61"/>
      <c r="Z184" s="62"/>
      <c r="AA184" s="67"/>
      <c r="AB184" s="68"/>
      <c r="AC184" s="68"/>
      <c r="AD184" s="68"/>
      <c r="AE184" s="68"/>
      <c r="AF184" s="68"/>
      <c r="AG184" s="69"/>
    </row>
    <row r="185" spans="2:33" x14ac:dyDescent="0.3">
      <c r="B185" s="113"/>
      <c r="C185" s="176"/>
      <c r="D185" s="28"/>
      <c r="E185" s="33"/>
      <c r="F185" s="28"/>
      <c r="G185" s="23"/>
      <c r="H185" s="25"/>
      <c r="I185" s="44"/>
      <c r="J185" s="45"/>
      <c r="K185" s="139"/>
      <c r="L185" s="25"/>
      <c r="M185" s="37"/>
      <c r="N185" s="37"/>
      <c r="O185" s="37"/>
      <c r="P185" s="37"/>
      <c r="Q185" s="37"/>
      <c r="R185" s="37"/>
      <c r="S185" s="37"/>
      <c r="T185" s="60"/>
      <c r="U185" s="61"/>
      <c r="V185" s="61"/>
      <c r="W185" s="61"/>
      <c r="X185" s="61"/>
      <c r="Y185" s="61"/>
      <c r="Z185" s="62"/>
      <c r="AA185" s="67"/>
      <c r="AB185" s="68"/>
      <c r="AC185" s="68"/>
      <c r="AD185" s="68"/>
      <c r="AE185" s="68"/>
      <c r="AF185" s="68"/>
      <c r="AG185" s="69"/>
    </row>
    <row r="186" spans="2:33" x14ac:dyDescent="0.3">
      <c r="B186" s="113"/>
      <c r="C186" s="176"/>
      <c r="D186" s="28"/>
      <c r="E186" s="33"/>
      <c r="F186" s="28"/>
      <c r="G186" s="23"/>
      <c r="H186" s="25"/>
      <c r="I186" s="44"/>
      <c r="J186" s="45"/>
      <c r="K186" s="139"/>
      <c r="L186" s="25"/>
      <c r="M186" s="37"/>
      <c r="N186" s="37"/>
      <c r="O186" s="37"/>
      <c r="P186" s="37"/>
      <c r="Q186" s="37"/>
      <c r="R186" s="37"/>
      <c r="S186" s="37"/>
      <c r="T186" s="60"/>
      <c r="U186" s="61"/>
      <c r="V186" s="61"/>
      <c r="W186" s="61"/>
      <c r="X186" s="61"/>
      <c r="Y186" s="61"/>
      <c r="Z186" s="62"/>
      <c r="AA186" s="67"/>
      <c r="AB186" s="68"/>
      <c r="AC186" s="68"/>
      <c r="AD186" s="68"/>
      <c r="AE186" s="68"/>
      <c r="AF186" s="68"/>
      <c r="AG186" s="69"/>
    </row>
    <row r="187" spans="2:33" x14ac:dyDescent="0.3">
      <c r="B187" s="113"/>
      <c r="C187" s="176"/>
      <c r="D187" s="28"/>
      <c r="E187" s="33"/>
      <c r="F187" s="28"/>
      <c r="G187" s="23"/>
      <c r="H187" s="25"/>
      <c r="I187" s="44"/>
      <c r="J187" s="45"/>
      <c r="K187" s="139"/>
      <c r="L187" s="25"/>
      <c r="M187" s="37"/>
      <c r="N187" s="37"/>
      <c r="O187" s="37"/>
      <c r="P187" s="37"/>
      <c r="Q187" s="37"/>
      <c r="R187" s="37"/>
      <c r="S187" s="37"/>
      <c r="T187" s="60"/>
      <c r="U187" s="61"/>
      <c r="V187" s="61"/>
      <c r="W187" s="61"/>
      <c r="X187" s="61"/>
      <c r="Y187" s="61"/>
      <c r="Z187" s="62"/>
      <c r="AA187" s="67"/>
      <c r="AB187" s="68"/>
      <c r="AC187" s="68"/>
      <c r="AD187" s="68"/>
      <c r="AE187" s="68"/>
      <c r="AF187" s="68"/>
      <c r="AG187" s="69"/>
    </row>
    <row r="188" spans="2:33" x14ac:dyDescent="0.3">
      <c r="B188" s="113"/>
      <c r="C188" s="176"/>
      <c r="D188" s="28"/>
      <c r="E188" s="33"/>
      <c r="F188" s="28"/>
      <c r="G188" s="23"/>
      <c r="H188" s="25"/>
      <c r="I188" s="44"/>
      <c r="J188" s="45"/>
      <c r="K188" s="139"/>
      <c r="L188" s="25"/>
      <c r="M188" s="37"/>
      <c r="N188" s="37"/>
      <c r="O188" s="37"/>
      <c r="P188" s="37"/>
      <c r="Q188" s="37"/>
      <c r="R188" s="37"/>
      <c r="S188" s="37"/>
      <c r="T188" s="60"/>
      <c r="U188" s="61"/>
      <c r="V188" s="61"/>
      <c r="W188" s="61"/>
      <c r="X188" s="61"/>
      <c r="Y188" s="61"/>
      <c r="Z188" s="62"/>
      <c r="AA188" s="67"/>
      <c r="AB188" s="68"/>
      <c r="AC188" s="68"/>
      <c r="AD188" s="68"/>
      <c r="AE188" s="68"/>
      <c r="AF188" s="68"/>
      <c r="AG188" s="69"/>
    </row>
    <row r="189" spans="2:33" x14ac:dyDescent="0.3">
      <c r="B189" s="113"/>
      <c r="C189" s="176"/>
      <c r="D189" s="28"/>
      <c r="E189" s="33"/>
      <c r="F189" s="28"/>
      <c r="G189" s="23"/>
      <c r="H189" s="25"/>
      <c r="I189" s="44"/>
      <c r="J189" s="45"/>
      <c r="K189" s="139"/>
      <c r="L189" s="25"/>
      <c r="M189" s="37"/>
      <c r="N189" s="37"/>
      <c r="O189" s="37"/>
      <c r="P189" s="37"/>
      <c r="Q189" s="37"/>
      <c r="R189" s="37"/>
      <c r="S189" s="37"/>
      <c r="T189" s="60"/>
      <c r="U189" s="61"/>
      <c r="V189" s="61"/>
      <c r="W189" s="61"/>
      <c r="X189" s="61"/>
      <c r="Y189" s="61"/>
      <c r="Z189" s="62"/>
      <c r="AA189" s="67"/>
      <c r="AB189" s="68"/>
      <c r="AC189" s="68"/>
      <c r="AD189" s="68"/>
      <c r="AE189" s="68"/>
      <c r="AF189" s="68"/>
      <c r="AG189" s="69"/>
    </row>
    <row r="190" spans="2:33" x14ac:dyDescent="0.3">
      <c r="B190" s="113"/>
      <c r="C190" s="176"/>
      <c r="D190" s="28"/>
      <c r="E190" s="33"/>
      <c r="F190" s="28"/>
      <c r="G190" s="23"/>
      <c r="H190" s="25"/>
      <c r="I190" s="44"/>
      <c r="J190" s="45"/>
      <c r="K190" s="139"/>
      <c r="L190" s="25"/>
      <c r="M190" s="37"/>
      <c r="N190" s="37"/>
      <c r="O190" s="37"/>
      <c r="P190" s="37"/>
      <c r="Q190" s="37"/>
      <c r="R190" s="37"/>
      <c r="S190" s="37"/>
      <c r="T190" s="60"/>
      <c r="U190" s="61"/>
      <c r="V190" s="61"/>
      <c r="W190" s="61"/>
      <c r="X190" s="61"/>
      <c r="Y190" s="61"/>
      <c r="Z190" s="62"/>
      <c r="AA190" s="67"/>
      <c r="AB190" s="68"/>
      <c r="AC190" s="68"/>
      <c r="AD190" s="68"/>
      <c r="AE190" s="68"/>
      <c r="AF190" s="68"/>
      <c r="AG190" s="69"/>
    </row>
    <row r="191" spans="2:33" x14ac:dyDescent="0.3">
      <c r="B191" s="113"/>
      <c r="C191" s="176"/>
      <c r="D191" s="28"/>
      <c r="E191" s="33"/>
      <c r="F191" s="28"/>
      <c r="G191" s="23"/>
      <c r="H191" s="25"/>
      <c r="I191" s="44"/>
      <c r="J191" s="45"/>
      <c r="K191" s="139"/>
      <c r="L191" s="25"/>
      <c r="M191" s="37"/>
      <c r="N191" s="37"/>
      <c r="O191" s="37"/>
      <c r="P191" s="37"/>
      <c r="Q191" s="37"/>
      <c r="R191" s="37"/>
      <c r="S191" s="37"/>
      <c r="T191" s="60"/>
      <c r="U191" s="61"/>
      <c r="V191" s="61"/>
      <c r="W191" s="61"/>
      <c r="X191" s="61"/>
      <c r="Y191" s="61"/>
      <c r="Z191" s="62"/>
      <c r="AA191" s="67"/>
      <c r="AB191" s="68"/>
      <c r="AC191" s="68"/>
      <c r="AD191" s="68"/>
      <c r="AE191" s="68"/>
      <c r="AF191" s="68"/>
      <c r="AG191" s="69"/>
    </row>
    <row r="192" spans="2:33" x14ac:dyDescent="0.3">
      <c r="B192" s="113"/>
      <c r="C192" s="176"/>
      <c r="D192" s="28"/>
      <c r="E192" s="33"/>
      <c r="F192" s="28"/>
      <c r="G192" s="23"/>
      <c r="H192" s="25"/>
      <c r="I192" s="44"/>
      <c r="J192" s="45"/>
      <c r="K192" s="139"/>
      <c r="L192" s="25"/>
      <c r="M192" s="37"/>
      <c r="N192" s="37"/>
      <c r="O192" s="37"/>
      <c r="P192" s="37"/>
      <c r="Q192" s="37"/>
      <c r="R192" s="37"/>
      <c r="S192" s="37"/>
      <c r="T192" s="60"/>
      <c r="U192" s="61"/>
      <c r="V192" s="61"/>
      <c r="W192" s="61"/>
      <c r="X192" s="61"/>
      <c r="Y192" s="61"/>
      <c r="Z192" s="62"/>
      <c r="AA192" s="67"/>
      <c r="AB192" s="68"/>
      <c r="AC192" s="68"/>
      <c r="AD192" s="68"/>
      <c r="AE192" s="68"/>
      <c r="AF192" s="68"/>
      <c r="AG192" s="69"/>
    </row>
    <row r="193" spans="2:33" x14ac:dyDescent="0.3">
      <c r="B193" s="113"/>
      <c r="C193" s="176"/>
      <c r="D193" s="28"/>
      <c r="E193" s="33"/>
      <c r="F193" s="28"/>
      <c r="G193" s="23"/>
      <c r="H193" s="25"/>
      <c r="I193" s="44"/>
      <c r="J193" s="45"/>
      <c r="K193" s="139"/>
      <c r="L193" s="25"/>
      <c r="M193" s="37"/>
      <c r="N193" s="37"/>
      <c r="O193" s="37"/>
      <c r="P193" s="37"/>
      <c r="Q193" s="37"/>
      <c r="R193" s="37"/>
      <c r="S193" s="37"/>
      <c r="T193" s="60"/>
      <c r="U193" s="61"/>
      <c r="V193" s="61"/>
      <c r="W193" s="61"/>
      <c r="X193" s="61"/>
      <c r="Y193" s="61"/>
      <c r="Z193" s="62"/>
      <c r="AA193" s="67"/>
      <c r="AB193" s="68"/>
      <c r="AC193" s="68"/>
      <c r="AD193" s="68"/>
      <c r="AE193" s="68"/>
      <c r="AF193" s="68"/>
      <c r="AG193" s="69"/>
    </row>
    <row r="194" spans="2:33" x14ac:dyDescent="0.3">
      <c r="B194" s="113"/>
      <c r="C194" s="176"/>
      <c r="D194" s="28"/>
      <c r="E194" s="33"/>
      <c r="F194" s="28"/>
      <c r="G194" s="23"/>
      <c r="H194" s="25"/>
      <c r="I194" s="44"/>
      <c r="J194" s="45"/>
      <c r="K194" s="139"/>
      <c r="L194" s="25"/>
      <c r="M194" s="37"/>
      <c r="N194" s="37"/>
      <c r="O194" s="37"/>
      <c r="P194" s="37"/>
      <c r="Q194" s="37"/>
      <c r="R194" s="37"/>
      <c r="S194" s="37"/>
      <c r="T194" s="60"/>
      <c r="U194" s="61"/>
      <c r="V194" s="61"/>
      <c r="W194" s="61"/>
      <c r="X194" s="61"/>
      <c r="Y194" s="61"/>
      <c r="Z194" s="62"/>
      <c r="AA194" s="67"/>
      <c r="AB194" s="68"/>
      <c r="AC194" s="68"/>
      <c r="AD194" s="68"/>
      <c r="AE194" s="68"/>
      <c r="AF194" s="68"/>
      <c r="AG194" s="69"/>
    </row>
    <row r="195" spans="2:33" x14ac:dyDescent="0.3">
      <c r="B195" s="113"/>
      <c r="C195" s="176"/>
      <c r="D195" s="28"/>
      <c r="E195" s="33"/>
      <c r="F195" s="28"/>
      <c r="G195" s="23"/>
      <c r="H195" s="25"/>
      <c r="I195" s="44"/>
      <c r="J195" s="45"/>
      <c r="K195" s="139"/>
      <c r="L195" s="25"/>
      <c r="M195" s="37"/>
      <c r="N195" s="37"/>
      <c r="O195" s="37"/>
      <c r="P195" s="37"/>
      <c r="Q195" s="37"/>
      <c r="R195" s="37"/>
      <c r="S195" s="37"/>
      <c r="T195" s="60"/>
      <c r="U195" s="61"/>
      <c r="V195" s="61"/>
      <c r="W195" s="61"/>
      <c r="X195" s="61"/>
      <c r="Y195" s="61"/>
      <c r="Z195" s="62"/>
      <c r="AA195" s="67"/>
      <c r="AB195" s="68"/>
      <c r="AC195" s="68"/>
      <c r="AD195" s="68"/>
      <c r="AE195" s="68"/>
      <c r="AF195" s="68"/>
      <c r="AG195" s="69"/>
    </row>
    <row r="196" spans="2:33" x14ac:dyDescent="0.3">
      <c r="B196" s="113"/>
      <c r="C196" s="176"/>
      <c r="D196" s="28"/>
      <c r="E196" s="33"/>
      <c r="F196" s="28"/>
      <c r="G196" s="23"/>
      <c r="H196" s="25"/>
      <c r="I196" s="44"/>
      <c r="J196" s="45"/>
      <c r="K196" s="139"/>
      <c r="L196" s="25"/>
      <c r="M196" s="37"/>
      <c r="N196" s="37"/>
      <c r="O196" s="37"/>
      <c r="P196" s="37"/>
      <c r="Q196" s="37"/>
      <c r="R196" s="37"/>
      <c r="S196" s="37"/>
      <c r="T196" s="60"/>
      <c r="U196" s="61"/>
      <c r="V196" s="61"/>
      <c r="W196" s="61"/>
      <c r="X196" s="61"/>
      <c r="Y196" s="61"/>
      <c r="Z196" s="62"/>
      <c r="AA196" s="67"/>
      <c r="AB196" s="68"/>
      <c r="AC196" s="68"/>
      <c r="AD196" s="68"/>
      <c r="AE196" s="68"/>
      <c r="AF196" s="68"/>
      <c r="AG196" s="69"/>
    </row>
    <row r="197" spans="2:33" x14ac:dyDescent="0.3">
      <c r="B197" s="113"/>
      <c r="C197" s="176"/>
      <c r="D197" s="28"/>
      <c r="E197" s="33"/>
      <c r="F197" s="28"/>
      <c r="G197" s="23"/>
      <c r="H197" s="25"/>
      <c r="I197" s="44"/>
      <c r="J197" s="45"/>
      <c r="K197" s="139"/>
      <c r="L197" s="25"/>
      <c r="M197" s="37"/>
      <c r="N197" s="37"/>
      <c r="O197" s="37"/>
      <c r="P197" s="37"/>
      <c r="Q197" s="37"/>
      <c r="R197" s="37"/>
      <c r="S197" s="37"/>
      <c r="T197" s="60"/>
      <c r="U197" s="61"/>
      <c r="V197" s="61"/>
      <c r="W197" s="61"/>
      <c r="X197" s="61"/>
      <c r="Y197" s="61"/>
      <c r="Z197" s="62"/>
      <c r="AA197" s="67"/>
      <c r="AB197" s="68"/>
      <c r="AC197" s="68"/>
      <c r="AD197" s="68"/>
      <c r="AE197" s="68"/>
      <c r="AF197" s="68"/>
      <c r="AG197" s="69"/>
    </row>
    <row r="198" spans="2:33" x14ac:dyDescent="0.3">
      <c r="B198" s="113"/>
      <c r="C198" s="176"/>
      <c r="D198" s="28"/>
      <c r="E198" s="33"/>
      <c r="F198" s="28"/>
      <c r="G198" s="23"/>
      <c r="H198" s="25"/>
      <c r="I198" s="44"/>
      <c r="J198" s="45"/>
      <c r="K198" s="139"/>
      <c r="L198" s="25"/>
      <c r="M198" s="37"/>
      <c r="N198" s="37"/>
      <c r="O198" s="37"/>
      <c r="P198" s="37"/>
      <c r="Q198" s="37"/>
      <c r="R198" s="37"/>
      <c r="S198" s="37"/>
      <c r="T198" s="60"/>
      <c r="U198" s="61"/>
      <c r="V198" s="61"/>
      <c r="W198" s="61"/>
      <c r="X198" s="61"/>
      <c r="Y198" s="61"/>
      <c r="Z198" s="62"/>
      <c r="AA198" s="67"/>
      <c r="AB198" s="68"/>
      <c r="AC198" s="68"/>
      <c r="AD198" s="68"/>
      <c r="AE198" s="68"/>
      <c r="AF198" s="68"/>
      <c r="AG198" s="69"/>
    </row>
    <row r="199" spans="2:33" x14ac:dyDescent="0.3">
      <c r="B199" s="113"/>
      <c r="C199" s="176"/>
      <c r="D199" s="28"/>
      <c r="E199" s="33"/>
      <c r="F199" s="28"/>
      <c r="G199" s="23"/>
      <c r="H199" s="25"/>
      <c r="I199" s="44"/>
      <c r="J199" s="45"/>
      <c r="K199" s="139"/>
      <c r="L199" s="25"/>
      <c r="M199" s="37"/>
      <c r="N199" s="37"/>
      <c r="O199" s="37"/>
      <c r="P199" s="37"/>
      <c r="Q199" s="37"/>
      <c r="R199" s="37"/>
      <c r="S199" s="37"/>
      <c r="T199" s="60"/>
      <c r="U199" s="61"/>
      <c r="V199" s="61"/>
      <c r="W199" s="61"/>
      <c r="X199" s="61"/>
      <c r="Y199" s="61"/>
      <c r="Z199" s="62"/>
      <c r="AA199" s="67"/>
      <c r="AB199" s="68"/>
      <c r="AC199" s="68"/>
      <c r="AD199" s="68"/>
      <c r="AE199" s="68"/>
      <c r="AF199" s="68"/>
      <c r="AG199" s="69"/>
    </row>
    <row r="200" spans="2:33" x14ac:dyDescent="0.3">
      <c r="B200" s="113"/>
      <c r="C200" s="176"/>
      <c r="D200" s="28"/>
      <c r="E200" s="33"/>
      <c r="F200" s="28"/>
      <c r="G200" s="23"/>
      <c r="H200" s="25"/>
      <c r="I200" s="44"/>
      <c r="J200" s="45"/>
      <c r="K200" s="139"/>
      <c r="L200" s="25"/>
      <c r="M200" s="37"/>
      <c r="N200" s="37"/>
      <c r="O200" s="37"/>
      <c r="P200" s="37"/>
      <c r="Q200" s="37"/>
      <c r="R200" s="37"/>
      <c r="S200" s="37"/>
      <c r="T200" s="60"/>
      <c r="U200" s="61"/>
      <c r="V200" s="61"/>
      <c r="W200" s="61"/>
      <c r="X200" s="61"/>
      <c r="Y200" s="61"/>
      <c r="Z200" s="62"/>
      <c r="AA200" s="67"/>
      <c r="AB200" s="68"/>
      <c r="AC200" s="68"/>
      <c r="AD200" s="68"/>
      <c r="AE200" s="68"/>
      <c r="AF200" s="68"/>
      <c r="AG200" s="69"/>
    </row>
    <row r="201" spans="2:33" x14ac:dyDescent="0.3">
      <c r="B201" s="113"/>
      <c r="C201" s="176"/>
      <c r="D201" s="28"/>
      <c r="E201" s="33"/>
      <c r="F201" s="28"/>
      <c r="G201" s="23"/>
      <c r="H201" s="25"/>
      <c r="I201" s="44"/>
      <c r="J201" s="45"/>
      <c r="K201" s="139"/>
      <c r="L201" s="25"/>
      <c r="M201" s="37"/>
      <c r="N201" s="37"/>
      <c r="O201" s="37"/>
      <c r="P201" s="37"/>
      <c r="Q201" s="37"/>
      <c r="R201" s="37"/>
      <c r="S201" s="37"/>
      <c r="T201" s="60"/>
      <c r="U201" s="61"/>
      <c r="V201" s="61"/>
      <c r="W201" s="61"/>
      <c r="X201" s="61"/>
      <c r="Y201" s="61"/>
      <c r="Z201" s="62"/>
      <c r="AA201" s="67"/>
      <c r="AB201" s="68"/>
      <c r="AC201" s="68"/>
      <c r="AD201" s="68"/>
      <c r="AE201" s="68"/>
      <c r="AF201" s="68"/>
      <c r="AG201" s="69"/>
    </row>
    <row r="202" spans="2:33" x14ac:dyDescent="0.3">
      <c r="B202" s="113"/>
      <c r="C202" s="176"/>
      <c r="D202" s="28"/>
      <c r="E202" s="33"/>
      <c r="F202" s="28"/>
      <c r="G202" s="23"/>
      <c r="H202" s="25"/>
      <c r="I202" s="44"/>
      <c r="J202" s="45"/>
      <c r="K202" s="139"/>
      <c r="L202" s="25"/>
      <c r="M202" s="37"/>
      <c r="N202" s="37"/>
      <c r="O202" s="37"/>
      <c r="P202" s="37"/>
      <c r="Q202" s="37"/>
      <c r="R202" s="37"/>
      <c r="S202" s="37"/>
      <c r="T202" s="60"/>
      <c r="U202" s="61"/>
      <c r="V202" s="61"/>
      <c r="W202" s="61"/>
      <c r="X202" s="61"/>
      <c r="Y202" s="61"/>
      <c r="Z202" s="62"/>
      <c r="AA202" s="67"/>
      <c r="AB202" s="68"/>
      <c r="AC202" s="68"/>
      <c r="AD202" s="68"/>
      <c r="AE202" s="68"/>
      <c r="AF202" s="68"/>
      <c r="AG202" s="69"/>
    </row>
    <row r="203" spans="2:33" x14ac:dyDescent="0.3">
      <c r="B203" s="113"/>
      <c r="C203" s="176"/>
      <c r="D203" s="28"/>
      <c r="E203" s="33"/>
      <c r="F203" s="28"/>
      <c r="G203" s="23"/>
      <c r="H203" s="25"/>
      <c r="I203" s="44"/>
      <c r="J203" s="45"/>
      <c r="K203" s="139"/>
      <c r="L203" s="25"/>
      <c r="M203" s="37"/>
      <c r="N203" s="37"/>
      <c r="O203" s="37"/>
      <c r="P203" s="37"/>
      <c r="Q203" s="37"/>
      <c r="R203" s="37"/>
      <c r="S203" s="37"/>
      <c r="T203" s="60"/>
      <c r="U203" s="61"/>
      <c r="V203" s="61"/>
      <c r="W203" s="61"/>
      <c r="X203" s="61"/>
      <c r="Y203" s="61"/>
      <c r="Z203" s="62"/>
      <c r="AA203" s="67"/>
      <c r="AB203" s="68"/>
      <c r="AC203" s="68"/>
      <c r="AD203" s="68"/>
      <c r="AE203" s="68"/>
      <c r="AF203" s="68"/>
      <c r="AG203" s="69"/>
    </row>
    <row r="204" spans="2:33" x14ac:dyDescent="0.3">
      <c r="B204" s="113"/>
      <c r="C204" s="176"/>
      <c r="D204" s="28"/>
      <c r="E204" s="33"/>
      <c r="F204" s="28"/>
      <c r="G204" s="23"/>
      <c r="H204" s="25"/>
      <c r="I204" s="44"/>
      <c r="J204" s="45"/>
      <c r="K204" s="139"/>
      <c r="L204" s="25"/>
      <c r="M204" s="37"/>
      <c r="N204" s="37"/>
      <c r="O204" s="37"/>
      <c r="P204" s="37"/>
      <c r="Q204" s="37"/>
      <c r="R204" s="37"/>
      <c r="S204" s="37"/>
      <c r="T204" s="60"/>
      <c r="U204" s="61"/>
      <c r="V204" s="61"/>
      <c r="W204" s="61"/>
      <c r="X204" s="61"/>
      <c r="Y204" s="61"/>
      <c r="Z204" s="62"/>
      <c r="AA204" s="67"/>
      <c r="AB204" s="68"/>
      <c r="AC204" s="68"/>
      <c r="AD204" s="68"/>
      <c r="AE204" s="68"/>
      <c r="AF204" s="68"/>
      <c r="AG204" s="69"/>
    </row>
    <row r="205" spans="2:33" x14ac:dyDescent="0.3">
      <c r="B205" s="113"/>
      <c r="C205" s="176"/>
      <c r="D205" s="28"/>
      <c r="E205" s="33"/>
      <c r="F205" s="28"/>
      <c r="G205" s="23"/>
      <c r="H205" s="25"/>
      <c r="I205" s="44"/>
      <c r="J205" s="45"/>
      <c r="K205" s="139"/>
      <c r="L205" s="25"/>
      <c r="M205" s="37"/>
      <c r="N205" s="37"/>
      <c r="O205" s="37"/>
      <c r="P205" s="37"/>
      <c r="Q205" s="37"/>
      <c r="R205" s="37"/>
      <c r="S205" s="37"/>
      <c r="T205" s="60"/>
      <c r="U205" s="61"/>
      <c r="V205" s="61"/>
      <c r="W205" s="61"/>
      <c r="X205" s="61"/>
      <c r="Y205" s="61"/>
      <c r="Z205" s="62"/>
      <c r="AA205" s="67"/>
      <c r="AB205" s="68"/>
      <c r="AC205" s="68"/>
      <c r="AD205" s="68"/>
      <c r="AE205" s="68"/>
      <c r="AF205" s="68"/>
      <c r="AG205" s="69"/>
    </row>
    <row r="206" spans="2:33" x14ac:dyDescent="0.3">
      <c r="B206" s="113"/>
      <c r="C206" s="176"/>
      <c r="D206" s="28"/>
      <c r="E206" s="33"/>
      <c r="F206" s="28"/>
      <c r="G206" s="23"/>
      <c r="H206" s="25"/>
      <c r="I206" s="44"/>
      <c r="J206" s="45"/>
      <c r="K206" s="139"/>
      <c r="L206" s="25"/>
      <c r="M206" s="37"/>
      <c r="N206" s="37"/>
      <c r="O206" s="37"/>
      <c r="P206" s="37"/>
      <c r="Q206" s="37"/>
      <c r="R206" s="37"/>
      <c r="S206" s="37"/>
      <c r="T206" s="60"/>
      <c r="U206" s="61"/>
      <c r="V206" s="61"/>
      <c r="W206" s="61"/>
      <c r="X206" s="61"/>
      <c r="Y206" s="61"/>
      <c r="Z206" s="62"/>
      <c r="AA206" s="67"/>
      <c r="AB206" s="68"/>
      <c r="AC206" s="68"/>
      <c r="AD206" s="68"/>
      <c r="AE206" s="68"/>
      <c r="AF206" s="68"/>
      <c r="AG206" s="69"/>
    </row>
    <row r="207" spans="2:33" x14ac:dyDescent="0.3">
      <c r="B207" s="113"/>
      <c r="C207" s="176"/>
      <c r="D207" s="28"/>
      <c r="E207" s="33"/>
      <c r="F207" s="28"/>
      <c r="G207" s="23"/>
      <c r="H207" s="25"/>
      <c r="I207" s="44"/>
      <c r="J207" s="45"/>
      <c r="K207" s="139"/>
      <c r="L207" s="25"/>
      <c r="M207" s="37"/>
      <c r="N207" s="37"/>
      <c r="O207" s="37"/>
      <c r="P207" s="37"/>
      <c r="Q207" s="37"/>
      <c r="R207" s="37"/>
      <c r="S207" s="37"/>
      <c r="T207" s="60"/>
      <c r="U207" s="61"/>
      <c r="V207" s="61"/>
      <c r="W207" s="61"/>
      <c r="X207" s="61"/>
      <c r="Y207" s="61"/>
      <c r="Z207" s="62"/>
      <c r="AA207" s="67"/>
      <c r="AB207" s="68"/>
      <c r="AC207" s="68"/>
      <c r="AD207" s="68"/>
      <c r="AE207" s="68"/>
      <c r="AF207" s="68"/>
      <c r="AG207" s="69"/>
    </row>
    <row r="208" spans="2:33" x14ac:dyDescent="0.3">
      <c r="B208" s="113"/>
      <c r="C208" s="176"/>
      <c r="D208" s="28"/>
      <c r="E208" s="33"/>
      <c r="F208" s="28"/>
      <c r="G208" s="23"/>
      <c r="H208" s="25"/>
      <c r="I208" s="44"/>
      <c r="J208" s="45"/>
      <c r="K208" s="139"/>
      <c r="L208" s="25"/>
      <c r="M208" s="37"/>
      <c r="N208" s="37"/>
      <c r="O208" s="37"/>
      <c r="P208" s="37"/>
      <c r="Q208" s="37"/>
      <c r="R208" s="37"/>
      <c r="S208" s="37"/>
      <c r="T208" s="60"/>
      <c r="U208" s="61"/>
      <c r="V208" s="61"/>
      <c r="W208" s="61"/>
      <c r="X208" s="61"/>
      <c r="Y208" s="61"/>
      <c r="Z208" s="62"/>
      <c r="AA208" s="67"/>
      <c r="AB208" s="68"/>
      <c r="AC208" s="68"/>
      <c r="AD208" s="68"/>
      <c r="AE208" s="68"/>
      <c r="AF208" s="68"/>
      <c r="AG208" s="69"/>
    </row>
    <row r="209" spans="2:33" x14ac:dyDescent="0.3">
      <c r="B209" s="113"/>
      <c r="C209" s="176"/>
      <c r="D209" s="28"/>
      <c r="E209" s="33"/>
      <c r="F209" s="28"/>
      <c r="G209" s="23"/>
      <c r="H209" s="25"/>
      <c r="I209" s="44"/>
      <c r="J209" s="45"/>
      <c r="K209" s="139"/>
      <c r="L209" s="25"/>
      <c r="M209" s="37"/>
      <c r="N209" s="37"/>
      <c r="O209" s="37"/>
      <c r="P209" s="37"/>
      <c r="Q209" s="37"/>
      <c r="R209" s="37"/>
      <c r="S209" s="37"/>
      <c r="T209" s="60"/>
      <c r="U209" s="61"/>
      <c r="V209" s="61"/>
      <c r="W209" s="61"/>
      <c r="X209" s="61"/>
      <c r="Y209" s="61"/>
      <c r="Z209" s="62"/>
      <c r="AA209" s="67"/>
      <c r="AB209" s="68"/>
      <c r="AC209" s="68"/>
      <c r="AD209" s="68"/>
      <c r="AE209" s="68"/>
      <c r="AF209" s="68"/>
      <c r="AG209" s="69"/>
    </row>
    <row r="210" spans="2:33" x14ac:dyDescent="0.3">
      <c r="B210" s="113"/>
      <c r="C210" s="176"/>
      <c r="D210" s="28"/>
      <c r="E210" s="33"/>
      <c r="F210" s="28"/>
      <c r="G210" s="23"/>
      <c r="H210" s="25"/>
      <c r="I210" s="44"/>
      <c r="J210" s="45"/>
      <c r="K210" s="139"/>
      <c r="L210" s="25"/>
      <c r="M210" s="37"/>
      <c r="N210" s="37"/>
      <c r="O210" s="37"/>
      <c r="P210" s="37"/>
      <c r="Q210" s="37"/>
      <c r="R210" s="37"/>
      <c r="S210" s="37"/>
      <c r="T210" s="60"/>
      <c r="U210" s="61"/>
      <c r="V210" s="61"/>
      <c r="W210" s="61"/>
      <c r="X210" s="61"/>
      <c r="Y210" s="61"/>
      <c r="Z210" s="62"/>
      <c r="AA210" s="67"/>
      <c r="AB210" s="68"/>
      <c r="AC210" s="68"/>
      <c r="AD210" s="68"/>
      <c r="AE210" s="68"/>
      <c r="AF210" s="68"/>
      <c r="AG210" s="69"/>
    </row>
    <row r="211" spans="2:33" x14ac:dyDescent="0.3">
      <c r="B211" s="113"/>
      <c r="C211" s="176"/>
      <c r="D211" s="28"/>
      <c r="E211" s="33"/>
      <c r="F211" s="28"/>
      <c r="G211" s="23"/>
      <c r="H211" s="25"/>
      <c r="I211" s="44"/>
      <c r="J211" s="45"/>
      <c r="K211" s="139"/>
      <c r="L211" s="25"/>
      <c r="M211" s="37"/>
      <c r="N211" s="37"/>
      <c r="O211" s="37"/>
      <c r="P211" s="37"/>
      <c r="Q211" s="37"/>
      <c r="R211" s="37"/>
      <c r="S211" s="37"/>
      <c r="T211" s="60"/>
      <c r="U211" s="61"/>
      <c r="V211" s="61"/>
      <c r="W211" s="61"/>
      <c r="X211" s="61"/>
      <c r="Y211" s="61"/>
      <c r="Z211" s="62"/>
      <c r="AA211" s="67"/>
      <c r="AB211" s="68"/>
      <c r="AC211" s="68"/>
      <c r="AD211" s="68"/>
      <c r="AE211" s="68"/>
      <c r="AF211" s="68"/>
      <c r="AG211" s="69"/>
    </row>
    <row r="212" spans="2:33" x14ac:dyDescent="0.3">
      <c r="B212" s="113"/>
      <c r="C212" s="176"/>
      <c r="D212" s="28"/>
      <c r="E212" s="33"/>
      <c r="F212" s="28"/>
      <c r="G212" s="23"/>
      <c r="H212" s="25"/>
      <c r="I212" s="44"/>
      <c r="J212" s="45"/>
      <c r="K212" s="139"/>
      <c r="L212" s="25"/>
      <c r="M212" s="37"/>
      <c r="N212" s="37"/>
      <c r="O212" s="37"/>
      <c r="P212" s="37"/>
      <c r="Q212" s="37"/>
      <c r="R212" s="37"/>
      <c r="S212" s="37"/>
      <c r="T212" s="60"/>
      <c r="U212" s="61"/>
      <c r="V212" s="61"/>
      <c r="W212" s="61"/>
      <c r="X212" s="61"/>
      <c r="Y212" s="61"/>
      <c r="Z212" s="62"/>
      <c r="AA212" s="67"/>
      <c r="AB212" s="68"/>
      <c r="AC212" s="68"/>
      <c r="AD212" s="68"/>
      <c r="AE212" s="68"/>
      <c r="AF212" s="68"/>
      <c r="AG212" s="69"/>
    </row>
    <row r="213" spans="2:33" x14ac:dyDescent="0.3">
      <c r="B213" s="113"/>
      <c r="C213" s="176"/>
      <c r="D213" s="28"/>
      <c r="E213" s="33"/>
      <c r="F213" s="28"/>
      <c r="G213" s="23"/>
      <c r="H213" s="25"/>
      <c r="I213" s="44"/>
      <c r="J213" s="45"/>
      <c r="K213" s="139"/>
      <c r="L213" s="25"/>
      <c r="M213" s="37"/>
      <c r="N213" s="37"/>
      <c r="O213" s="37"/>
      <c r="P213" s="37"/>
      <c r="Q213" s="37"/>
      <c r="R213" s="37"/>
      <c r="S213" s="37"/>
      <c r="T213" s="60"/>
      <c r="U213" s="61"/>
      <c r="V213" s="61"/>
      <c r="W213" s="61"/>
      <c r="X213" s="61"/>
      <c r="Y213" s="61"/>
      <c r="Z213" s="62"/>
      <c r="AA213" s="67"/>
      <c r="AB213" s="68"/>
      <c r="AC213" s="68"/>
      <c r="AD213" s="68"/>
      <c r="AE213" s="68"/>
      <c r="AF213" s="68"/>
      <c r="AG213" s="69"/>
    </row>
    <row r="214" spans="2:33" x14ac:dyDescent="0.3">
      <c r="B214" s="113"/>
      <c r="C214" s="176"/>
      <c r="D214" s="28"/>
      <c r="E214" s="33"/>
      <c r="F214" s="28"/>
      <c r="G214" s="23"/>
      <c r="H214" s="25"/>
      <c r="I214" s="44"/>
      <c r="J214" s="45"/>
      <c r="K214" s="139"/>
      <c r="L214" s="25"/>
      <c r="M214" s="37"/>
      <c r="N214" s="37"/>
      <c r="O214" s="37"/>
      <c r="P214" s="37"/>
      <c r="Q214" s="37"/>
      <c r="R214" s="37"/>
      <c r="S214" s="37"/>
      <c r="T214" s="60"/>
      <c r="U214" s="61"/>
      <c r="V214" s="61"/>
      <c r="W214" s="61"/>
      <c r="X214" s="61"/>
      <c r="Y214" s="61"/>
      <c r="Z214" s="62"/>
      <c r="AA214" s="67"/>
      <c r="AB214" s="68"/>
      <c r="AC214" s="68"/>
      <c r="AD214" s="68"/>
      <c r="AE214" s="68"/>
      <c r="AF214" s="68"/>
      <c r="AG214" s="69"/>
    </row>
    <row r="215" spans="2:33" x14ac:dyDescent="0.3">
      <c r="B215" s="113"/>
      <c r="C215" s="176"/>
      <c r="D215" s="28"/>
      <c r="E215" s="33"/>
      <c r="F215" s="28"/>
      <c r="G215" s="23"/>
      <c r="H215" s="25"/>
      <c r="I215" s="44"/>
      <c r="J215" s="45"/>
      <c r="K215" s="139"/>
      <c r="L215" s="25"/>
      <c r="M215" s="37"/>
      <c r="N215" s="37"/>
      <c r="O215" s="37"/>
      <c r="P215" s="37"/>
      <c r="Q215" s="37"/>
      <c r="R215" s="37"/>
      <c r="S215" s="37"/>
      <c r="T215" s="60"/>
      <c r="U215" s="61"/>
      <c r="V215" s="61"/>
      <c r="W215" s="61"/>
      <c r="X215" s="61"/>
      <c r="Y215" s="61"/>
      <c r="Z215" s="62"/>
      <c r="AA215" s="67"/>
      <c r="AB215" s="68"/>
      <c r="AC215" s="68"/>
      <c r="AD215" s="68"/>
      <c r="AE215" s="68"/>
      <c r="AF215" s="68"/>
      <c r="AG215" s="69"/>
    </row>
    <row r="216" spans="2:33" x14ac:dyDescent="0.3">
      <c r="B216" s="113"/>
      <c r="C216" s="176"/>
      <c r="D216" s="28"/>
      <c r="E216" s="33"/>
      <c r="F216" s="28"/>
      <c r="G216" s="23"/>
      <c r="H216" s="25"/>
      <c r="I216" s="44"/>
      <c r="J216" s="45"/>
      <c r="K216" s="139"/>
      <c r="L216" s="25"/>
      <c r="M216" s="37"/>
      <c r="N216" s="37"/>
      <c r="O216" s="37"/>
      <c r="P216" s="37"/>
      <c r="Q216" s="37"/>
      <c r="R216" s="37"/>
      <c r="S216" s="37"/>
      <c r="T216" s="60"/>
      <c r="U216" s="61"/>
      <c r="V216" s="61"/>
      <c r="W216" s="61"/>
      <c r="X216" s="61"/>
      <c r="Y216" s="61"/>
      <c r="Z216" s="62"/>
      <c r="AA216" s="67"/>
      <c r="AB216" s="68"/>
      <c r="AC216" s="68"/>
      <c r="AD216" s="68"/>
      <c r="AE216" s="68"/>
      <c r="AF216" s="68"/>
      <c r="AG216" s="69"/>
    </row>
    <row r="217" spans="2:33" x14ac:dyDescent="0.3">
      <c r="B217" s="113"/>
      <c r="C217" s="176"/>
      <c r="D217" s="28"/>
      <c r="E217" s="33"/>
      <c r="F217" s="28"/>
      <c r="G217" s="23"/>
      <c r="H217" s="25"/>
      <c r="I217" s="44"/>
      <c r="J217" s="45"/>
      <c r="K217" s="139"/>
      <c r="L217" s="25"/>
      <c r="M217" s="37"/>
      <c r="N217" s="37"/>
      <c r="O217" s="37"/>
      <c r="P217" s="37"/>
      <c r="Q217" s="37"/>
      <c r="R217" s="37"/>
      <c r="S217" s="37"/>
      <c r="T217" s="60"/>
      <c r="U217" s="61"/>
      <c r="V217" s="61"/>
      <c r="W217" s="61"/>
      <c r="X217" s="61"/>
      <c r="Y217" s="61"/>
      <c r="Z217" s="62"/>
      <c r="AA217" s="67"/>
      <c r="AB217" s="68"/>
      <c r="AC217" s="68"/>
      <c r="AD217" s="68"/>
      <c r="AE217" s="68"/>
      <c r="AF217" s="68"/>
      <c r="AG217" s="69"/>
    </row>
    <row r="218" spans="2:33" x14ac:dyDescent="0.3">
      <c r="B218" s="113"/>
      <c r="C218" s="176"/>
      <c r="D218" s="28"/>
      <c r="E218" s="33"/>
      <c r="F218" s="28"/>
      <c r="G218" s="23"/>
      <c r="H218" s="25"/>
      <c r="I218" s="44"/>
      <c r="J218" s="45"/>
      <c r="K218" s="139"/>
      <c r="L218" s="25"/>
      <c r="M218" s="37"/>
      <c r="N218" s="37"/>
      <c r="O218" s="37"/>
      <c r="P218" s="37"/>
      <c r="Q218" s="37"/>
      <c r="R218" s="37"/>
      <c r="S218" s="37"/>
      <c r="T218" s="60"/>
      <c r="U218" s="61"/>
      <c r="V218" s="61"/>
      <c r="W218" s="61"/>
      <c r="X218" s="61"/>
      <c r="Y218" s="61"/>
      <c r="Z218" s="62"/>
      <c r="AA218" s="67"/>
      <c r="AB218" s="68"/>
      <c r="AC218" s="68"/>
      <c r="AD218" s="68"/>
      <c r="AE218" s="68"/>
      <c r="AF218" s="68"/>
      <c r="AG218" s="69"/>
    </row>
    <row r="219" spans="2:33" x14ac:dyDescent="0.3">
      <c r="B219" s="113"/>
      <c r="C219" s="176"/>
      <c r="D219" s="28"/>
      <c r="E219" s="33"/>
      <c r="F219" s="28"/>
      <c r="G219" s="23"/>
      <c r="H219" s="25"/>
      <c r="I219" s="44"/>
      <c r="J219" s="45"/>
      <c r="K219" s="139"/>
      <c r="L219" s="25"/>
      <c r="M219" s="37"/>
      <c r="N219" s="37"/>
      <c r="O219" s="37"/>
      <c r="P219" s="37"/>
      <c r="Q219" s="37"/>
      <c r="R219" s="37"/>
      <c r="S219" s="37"/>
      <c r="T219" s="60"/>
      <c r="U219" s="61"/>
      <c r="V219" s="61"/>
      <c r="W219" s="61"/>
      <c r="X219" s="61"/>
      <c r="Y219" s="61"/>
      <c r="Z219" s="62"/>
      <c r="AA219" s="67"/>
      <c r="AB219" s="68"/>
      <c r="AC219" s="68"/>
      <c r="AD219" s="68"/>
      <c r="AE219" s="68"/>
      <c r="AF219" s="68"/>
      <c r="AG219" s="69"/>
    </row>
    <row r="220" spans="2:33" x14ac:dyDescent="0.3">
      <c r="B220" s="113"/>
      <c r="C220" s="176"/>
      <c r="D220" s="28"/>
      <c r="E220" s="33"/>
      <c r="F220" s="28"/>
      <c r="G220" s="23"/>
      <c r="H220" s="25"/>
      <c r="I220" s="44"/>
      <c r="J220" s="45"/>
      <c r="K220" s="139"/>
      <c r="L220" s="25"/>
      <c r="M220" s="37"/>
      <c r="N220" s="37"/>
      <c r="O220" s="37"/>
      <c r="P220" s="37"/>
      <c r="Q220" s="37"/>
      <c r="R220" s="37"/>
      <c r="S220" s="37"/>
      <c r="T220" s="60"/>
      <c r="U220" s="61"/>
      <c r="V220" s="61"/>
      <c r="W220" s="61"/>
      <c r="X220" s="61"/>
      <c r="Y220" s="61"/>
      <c r="Z220" s="62"/>
      <c r="AA220" s="67"/>
      <c r="AB220" s="68"/>
      <c r="AC220" s="68"/>
      <c r="AD220" s="68"/>
      <c r="AE220" s="68"/>
      <c r="AF220" s="68"/>
      <c r="AG220" s="69"/>
    </row>
    <row r="221" spans="2:33" x14ac:dyDescent="0.3">
      <c r="B221" s="113"/>
      <c r="C221" s="176"/>
      <c r="D221" s="28"/>
      <c r="E221" s="33"/>
      <c r="F221" s="28"/>
      <c r="G221" s="23"/>
      <c r="H221" s="25"/>
      <c r="I221" s="44"/>
      <c r="J221" s="45"/>
      <c r="K221" s="139"/>
      <c r="L221" s="25"/>
      <c r="M221" s="37"/>
      <c r="N221" s="37"/>
      <c r="O221" s="37"/>
      <c r="P221" s="37"/>
      <c r="Q221" s="37"/>
      <c r="R221" s="37"/>
      <c r="S221" s="37"/>
      <c r="T221" s="60"/>
      <c r="U221" s="61"/>
      <c r="V221" s="61"/>
      <c r="W221" s="61"/>
      <c r="X221" s="61"/>
      <c r="Y221" s="61"/>
      <c r="Z221" s="62"/>
      <c r="AA221" s="67"/>
      <c r="AB221" s="68"/>
      <c r="AC221" s="68"/>
      <c r="AD221" s="68"/>
      <c r="AE221" s="68"/>
      <c r="AF221" s="68"/>
      <c r="AG221" s="69"/>
    </row>
    <row r="222" spans="2:33" x14ac:dyDescent="0.3">
      <c r="B222" s="113"/>
      <c r="C222" s="176"/>
      <c r="D222" s="28"/>
      <c r="E222" s="33"/>
      <c r="F222" s="28"/>
      <c r="G222" s="23"/>
      <c r="H222" s="25"/>
      <c r="I222" s="44"/>
      <c r="J222" s="45"/>
      <c r="K222" s="139"/>
      <c r="L222" s="25"/>
      <c r="M222" s="37"/>
      <c r="N222" s="37"/>
      <c r="O222" s="37"/>
      <c r="P222" s="37"/>
      <c r="Q222" s="37"/>
      <c r="R222" s="37"/>
      <c r="S222" s="37"/>
      <c r="T222" s="60"/>
      <c r="U222" s="61"/>
      <c r="V222" s="61"/>
      <c r="W222" s="61"/>
      <c r="X222" s="61"/>
      <c r="Y222" s="61"/>
      <c r="Z222" s="62"/>
      <c r="AA222" s="67"/>
      <c r="AB222" s="68"/>
      <c r="AC222" s="68"/>
      <c r="AD222" s="68"/>
      <c r="AE222" s="68"/>
      <c r="AF222" s="68"/>
      <c r="AG222" s="69"/>
    </row>
    <row r="223" spans="2:33" x14ac:dyDescent="0.3">
      <c r="B223" s="113"/>
      <c r="C223" s="176"/>
      <c r="D223" s="28"/>
      <c r="E223" s="33"/>
      <c r="F223" s="28"/>
      <c r="G223" s="23"/>
      <c r="H223" s="25"/>
      <c r="I223" s="44"/>
      <c r="J223" s="45"/>
      <c r="K223" s="139"/>
      <c r="L223" s="25"/>
      <c r="M223" s="37"/>
      <c r="N223" s="37"/>
      <c r="O223" s="37"/>
      <c r="P223" s="37"/>
      <c r="Q223" s="37"/>
      <c r="R223" s="37"/>
      <c r="S223" s="37"/>
      <c r="T223" s="60"/>
      <c r="U223" s="61"/>
      <c r="V223" s="61"/>
      <c r="W223" s="61"/>
      <c r="X223" s="61"/>
      <c r="Y223" s="61"/>
      <c r="Z223" s="62"/>
      <c r="AA223" s="67"/>
      <c r="AB223" s="68"/>
      <c r="AC223" s="68"/>
      <c r="AD223" s="68"/>
      <c r="AE223" s="68"/>
      <c r="AF223" s="68"/>
      <c r="AG223" s="69"/>
    </row>
    <row r="224" spans="2:33" x14ac:dyDescent="0.3">
      <c r="B224" s="113"/>
      <c r="C224" s="176"/>
      <c r="D224" s="28"/>
      <c r="E224" s="33"/>
      <c r="F224" s="28"/>
      <c r="G224" s="23"/>
      <c r="H224" s="25"/>
      <c r="I224" s="44"/>
      <c r="J224" s="45"/>
      <c r="K224" s="139"/>
      <c r="L224" s="25"/>
      <c r="M224" s="37"/>
      <c r="N224" s="37"/>
      <c r="O224" s="37"/>
      <c r="P224" s="37"/>
      <c r="Q224" s="37"/>
      <c r="R224" s="37"/>
      <c r="S224" s="37"/>
      <c r="T224" s="60"/>
      <c r="U224" s="61"/>
      <c r="V224" s="61"/>
      <c r="W224" s="61"/>
      <c r="X224" s="61"/>
      <c r="Y224" s="61"/>
      <c r="Z224" s="62"/>
      <c r="AA224" s="67"/>
      <c r="AB224" s="68"/>
      <c r="AC224" s="68"/>
      <c r="AD224" s="68"/>
      <c r="AE224" s="68"/>
      <c r="AF224" s="68"/>
      <c r="AG224" s="69"/>
    </row>
    <row r="225" spans="2:33" x14ac:dyDescent="0.3">
      <c r="B225" s="113"/>
      <c r="C225" s="176"/>
      <c r="D225" s="28"/>
      <c r="E225" s="33"/>
      <c r="F225" s="28"/>
      <c r="G225" s="23"/>
      <c r="H225" s="25"/>
      <c r="I225" s="44"/>
      <c r="J225" s="45"/>
      <c r="K225" s="139"/>
      <c r="L225" s="25"/>
      <c r="M225" s="37"/>
      <c r="N225" s="37"/>
      <c r="O225" s="37"/>
      <c r="P225" s="37"/>
      <c r="Q225" s="37"/>
      <c r="R225" s="37"/>
      <c r="S225" s="37"/>
      <c r="T225" s="60"/>
      <c r="U225" s="61"/>
      <c r="V225" s="61"/>
      <c r="W225" s="61"/>
      <c r="X225" s="61"/>
      <c r="Y225" s="61"/>
      <c r="Z225" s="62"/>
      <c r="AA225" s="67"/>
      <c r="AB225" s="68"/>
      <c r="AC225" s="68"/>
      <c r="AD225" s="68"/>
      <c r="AE225" s="68"/>
      <c r="AF225" s="68"/>
      <c r="AG225" s="69"/>
    </row>
    <row r="226" spans="2:33" x14ac:dyDescent="0.3">
      <c r="B226" s="113"/>
      <c r="C226" s="176"/>
      <c r="D226" s="28"/>
      <c r="E226" s="33"/>
      <c r="F226" s="28"/>
      <c r="G226" s="23"/>
      <c r="H226" s="25"/>
      <c r="I226" s="44"/>
      <c r="J226" s="45"/>
      <c r="K226" s="139"/>
      <c r="L226" s="25"/>
      <c r="M226" s="37"/>
      <c r="N226" s="37"/>
      <c r="O226" s="37"/>
      <c r="P226" s="37"/>
      <c r="Q226" s="37"/>
      <c r="R226" s="37"/>
      <c r="S226" s="37"/>
      <c r="T226" s="60"/>
      <c r="U226" s="61"/>
      <c r="V226" s="61"/>
      <c r="W226" s="61"/>
      <c r="X226" s="61"/>
      <c r="Y226" s="61"/>
      <c r="Z226" s="62"/>
      <c r="AA226" s="67"/>
      <c r="AB226" s="68"/>
      <c r="AC226" s="68"/>
      <c r="AD226" s="68"/>
      <c r="AE226" s="68"/>
      <c r="AF226" s="68"/>
      <c r="AG226" s="69"/>
    </row>
    <row r="227" spans="2:33" x14ac:dyDescent="0.3">
      <c r="B227" s="113"/>
      <c r="C227" s="176"/>
      <c r="D227" s="28"/>
      <c r="E227" s="33"/>
      <c r="F227" s="28"/>
      <c r="G227" s="23"/>
      <c r="H227" s="25"/>
      <c r="I227" s="44"/>
      <c r="J227" s="45"/>
      <c r="K227" s="139"/>
      <c r="L227" s="25"/>
      <c r="M227" s="37"/>
      <c r="N227" s="37"/>
      <c r="O227" s="37"/>
      <c r="P227" s="37"/>
      <c r="Q227" s="37"/>
      <c r="R227" s="37"/>
      <c r="S227" s="37"/>
      <c r="T227" s="60"/>
      <c r="U227" s="61"/>
      <c r="V227" s="61"/>
      <c r="W227" s="61"/>
      <c r="X227" s="61"/>
      <c r="Y227" s="61"/>
      <c r="Z227" s="62"/>
      <c r="AA227" s="67"/>
      <c r="AB227" s="68"/>
      <c r="AC227" s="68"/>
      <c r="AD227" s="68"/>
      <c r="AE227" s="68"/>
      <c r="AF227" s="68"/>
      <c r="AG227" s="69"/>
    </row>
    <row r="228" spans="2:33" x14ac:dyDescent="0.3">
      <c r="B228" s="113"/>
      <c r="C228" s="176"/>
      <c r="D228" s="28"/>
      <c r="E228" s="33"/>
      <c r="F228" s="28"/>
      <c r="G228" s="23"/>
      <c r="H228" s="25"/>
      <c r="I228" s="44"/>
      <c r="J228" s="45"/>
      <c r="K228" s="139"/>
      <c r="L228" s="25"/>
      <c r="M228" s="37"/>
      <c r="N228" s="37"/>
      <c r="O228" s="37"/>
      <c r="P228" s="37"/>
      <c r="Q228" s="37"/>
      <c r="R228" s="37"/>
      <c r="S228" s="37"/>
      <c r="T228" s="60"/>
      <c r="U228" s="61"/>
      <c r="V228" s="61"/>
      <c r="W228" s="61"/>
      <c r="X228" s="61"/>
      <c r="Y228" s="61"/>
      <c r="Z228" s="62"/>
      <c r="AA228" s="67"/>
      <c r="AB228" s="68"/>
      <c r="AC228" s="68"/>
      <c r="AD228" s="68"/>
      <c r="AE228" s="68"/>
      <c r="AF228" s="68"/>
      <c r="AG228" s="69"/>
    </row>
    <row r="229" spans="2:33" x14ac:dyDescent="0.3">
      <c r="B229" s="113"/>
      <c r="C229" s="176"/>
      <c r="D229" s="28"/>
      <c r="E229" s="33"/>
      <c r="F229" s="28"/>
      <c r="G229" s="23"/>
      <c r="H229" s="25"/>
      <c r="I229" s="44"/>
      <c r="J229" s="45"/>
      <c r="K229" s="139"/>
      <c r="L229" s="25"/>
      <c r="M229" s="37"/>
      <c r="N229" s="37"/>
      <c r="O229" s="37"/>
      <c r="P229" s="37"/>
      <c r="Q229" s="37"/>
      <c r="R229" s="37"/>
      <c r="S229" s="37"/>
      <c r="T229" s="60"/>
      <c r="U229" s="61"/>
      <c r="V229" s="61"/>
      <c r="W229" s="61"/>
      <c r="X229" s="61"/>
      <c r="Y229" s="61"/>
      <c r="Z229" s="62"/>
      <c r="AA229" s="67"/>
      <c r="AB229" s="68"/>
      <c r="AC229" s="68"/>
      <c r="AD229" s="68"/>
      <c r="AE229" s="68"/>
      <c r="AF229" s="68"/>
      <c r="AG229" s="69"/>
    </row>
    <row r="230" spans="2:33" x14ac:dyDescent="0.3">
      <c r="B230" s="113"/>
      <c r="C230" s="176"/>
      <c r="D230" s="28"/>
      <c r="E230" s="33"/>
      <c r="F230" s="28"/>
      <c r="G230" s="23"/>
      <c r="H230" s="25"/>
      <c r="I230" s="44"/>
      <c r="J230" s="45"/>
      <c r="K230" s="139"/>
      <c r="L230" s="25"/>
      <c r="M230" s="37"/>
      <c r="N230" s="37"/>
      <c r="O230" s="37"/>
      <c r="P230" s="37"/>
      <c r="Q230" s="37"/>
      <c r="R230" s="37"/>
      <c r="S230" s="37"/>
      <c r="T230" s="60"/>
      <c r="U230" s="61"/>
      <c r="V230" s="61"/>
      <c r="W230" s="61"/>
      <c r="X230" s="61"/>
      <c r="Y230" s="61"/>
      <c r="Z230" s="62"/>
      <c r="AA230" s="67"/>
      <c r="AB230" s="68"/>
      <c r="AC230" s="68"/>
      <c r="AD230" s="68"/>
      <c r="AE230" s="68"/>
      <c r="AF230" s="68"/>
      <c r="AG230" s="69"/>
    </row>
    <row r="231" spans="2:33" x14ac:dyDescent="0.3">
      <c r="B231" s="113"/>
      <c r="C231" s="176"/>
      <c r="D231" s="28"/>
      <c r="E231" s="33"/>
      <c r="F231" s="28"/>
      <c r="G231" s="23"/>
      <c r="H231" s="25"/>
      <c r="I231" s="44"/>
      <c r="J231" s="45"/>
      <c r="K231" s="139"/>
      <c r="L231" s="25"/>
      <c r="M231" s="37"/>
      <c r="N231" s="37"/>
      <c r="O231" s="37"/>
      <c r="P231" s="37"/>
      <c r="Q231" s="37"/>
      <c r="R231" s="37"/>
      <c r="S231" s="37"/>
      <c r="T231" s="60"/>
      <c r="U231" s="61"/>
      <c r="V231" s="61"/>
      <c r="W231" s="61"/>
      <c r="X231" s="61"/>
      <c r="Y231" s="61"/>
      <c r="Z231" s="62"/>
      <c r="AA231" s="67"/>
      <c r="AB231" s="68"/>
      <c r="AC231" s="68"/>
      <c r="AD231" s="68"/>
      <c r="AE231" s="68"/>
      <c r="AF231" s="68"/>
      <c r="AG231" s="69"/>
    </row>
    <row r="232" spans="2:33" x14ac:dyDescent="0.3">
      <c r="B232" s="113"/>
      <c r="C232" s="176"/>
      <c r="D232" s="28"/>
      <c r="E232" s="33"/>
      <c r="F232" s="28"/>
      <c r="G232" s="23"/>
      <c r="H232" s="25"/>
      <c r="I232" s="44"/>
      <c r="J232" s="45"/>
      <c r="K232" s="139"/>
      <c r="L232" s="25"/>
      <c r="M232" s="37"/>
      <c r="N232" s="37"/>
      <c r="O232" s="37"/>
      <c r="P232" s="37"/>
      <c r="Q232" s="37"/>
      <c r="R232" s="37"/>
      <c r="S232" s="37"/>
      <c r="T232" s="60"/>
      <c r="U232" s="61"/>
      <c r="V232" s="61"/>
      <c r="W232" s="61"/>
      <c r="X232" s="61"/>
      <c r="Y232" s="61"/>
      <c r="Z232" s="62"/>
      <c r="AA232" s="67"/>
      <c r="AB232" s="68"/>
      <c r="AC232" s="68"/>
      <c r="AD232" s="68"/>
      <c r="AE232" s="68"/>
      <c r="AF232" s="68"/>
      <c r="AG232" s="69"/>
    </row>
    <row r="233" spans="2:33" x14ac:dyDescent="0.3">
      <c r="B233" s="113"/>
      <c r="C233" s="176"/>
      <c r="D233" s="28"/>
      <c r="E233" s="33"/>
      <c r="F233" s="28"/>
      <c r="G233" s="23"/>
      <c r="H233" s="25"/>
      <c r="I233" s="44"/>
      <c r="J233" s="45"/>
      <c r="K233" s="139"/>
      <c r="L233" s="25"/>
      <c r="M233" s="37"/>
      <c r="N233" s="37"/>
      <c r="O233" s="37"/>
      <c r="P233" s="37"/>
      <c r="Q233" s="37"/>
      <c r="R233" s="37"/>
      <c r="S233" s="37"/>
      <c r="T233" s="60"/>
      <c r="U233" s="61"/>
      <c r="V233" s="61"/>
      <c r="W233" s="61"/>
      <c r="X233" s="61"/>
      <c r="Y233" s="61"/>
      <c r="Z233" s="62"/>
      <c r="AA233" s="67"/>
      <c r="AB233" s="68"/>
      <c r="AC233" s="68"/>
      <c r="AD233" s="68"/>
      <c r="AE233" s="68"/>
      <c r="AF233" s="68"/>
      <c r="AG233" s="69"/>
    </row>
    <row r="234" spans="2:33" x14ac:dyDescent="0.3">
      <c r="B234" s="113"/>
      <c r="C234" s="176"/>
      <c r="D234" s="28"/>
      <c r="E234" s="33"/>
      <c r="F234" s="28"/>
      <c r="G234" s="23"/>
      <c r="H234" s="25"/>
      <c r="I234" s="44"/>
      <c r="J234" s="45"/>
      <c r="K234" s="139"/>
      <c r="L234" s="25"/>
      <c r="M234" s="37"/>
      <c r="N234" s="37"/>
      <c r="O234" s="37"/>
      <c r="P234" s="37"/>
      <c r="Q234" s="37"/>
      <c r="R234" s="37"/>
      <c r="S234" s="37"/>
      <c r="T234" s="60"/>
      <c r="U234" s="61"/>
      <c r="V234" s="61"/>
      <c r="W234" s="61"/>
      <c r="X234" s="61"/>
      <c r="Y234" s="61"/>
      <c r="Z234" s="62"/>
      <c r="AA234" s="67"/>
      <c r="AB234" s="68"/>
      <c r="AC234" s="68"/>
      <c r="AD234" s="68"/>
      <c r="AE234" s="68"/>
      <c r="AF234" s="68"/>
      <c r="AG234" s="69"/>
    </row>
    <row r="235" spans="2:33" x14ac:dyDescent="0.3">
      <c r="B235" s="113"/>
      <c r="C235" s="176"/>
      <c r="D235" s="28"/>
      <c r="E235" s="33"/>
      <c r="F235" s="28"/>
      <c r="G235" s="23"/>
      <c r="H235" s="25"/>
      <c r="I235" s="44"/>
      <c r="J235" s="45"/>
      <c r="K235" s="139"/>
      <c r="L235" s="25"/>
      <c r="M235" s="37"/>
      <c r="N235" s="37"/>
      <c r="O235" s="37"/>
      <c r="P235" s="37"/>
      <c r="Q235" s="37"/>
      <c r="R235" s="37"/>
      <c r="S235" s="37"/>
      <c r="T235" s="60"/>
      <c r="U235" s="61"/>
      <c r="V235" s="61"/>
      <c r="W235" s="61"/>
      <c r="X235" s="61"/>
      <c r="Y235" s="61"/>
      <c r="Z235" s="62"/>
      <c r="AA235" s="67"/>
      <c r="AB235" s="68"/>
      <c r="AC235" s="68"/>
      <c r="AD235" s="68"/>
      <c r="AE235" s="68"/>
      <c r="AF235" s="68"/>
      <c r="AG235" s="69"/>
    </row>
    <row r="236" spans="2:33" x14ac:dyDescent="0.3">
      <c r="B236" s="113"/>
      <c r="C236" s="176"/>
      <c r="D236" s="28"/>
      <c r="E236" s="33"/>
      <c r="F236" s="28"/>
      <c r="G236" s="23"/>
      <c r="H236" s="25"/>
      <c r="I236" s="44"/>
      <c r="J236" s="45"/>
      <c r="K236" s="139"/>
      <c r="L236" s="25"/>
      <c r="M236" s="37"/>
      <c r="N236" s="37"/>
      <c r="O236" s="37"/>
      <c r="P236" s="37"/>
      <c r="Q236" s="37"/>
      <c r="R236" s="37"/>
      <c r="S236" s="37"/>
      <c r="T236" s="60"/>
      <c r="U236" s="61"/>
      <c r="V236" s="61"/>
      <c r="W236" s="61"/>
      <c r="X236" s="61"/>
      <c r="Y236" s="61"/>
      <c r="Z236" s="62"/>
      <c r="AA236" s="67"/>
      <c r="AB236" s="68"/>
      <c r="AC236" s="68"/>
      <c r="AD236" s="68"/>
      <c r="AE236" s="68"/>
      <c r="AF236" s="68"/>
      <c r="AG236" s="69"/>
    </row>
    <row r="237" spans="2:33" x14ac:dyDescent="0.3">
      <c r="B237" s="113"/>
      <c r="C237" s="176"/>
      <c r="D237" s="28"/>
      <c r="E237" s="33"/>
      <c r="F237" s="28"/>
      <c r="G237" s="23"/>
      <c r="H237" s="25"/>
      <c r="I237" s="44"/>
      <c r="J237" s="45"/>
      <c r="K237" s="139"/>
      <c r="L237" s="25"/>
      <c r="M237" s="37"/>
      <c r="N237" s="37"/>
      <c r="O237" s="37"/>
      <c r="P237" s="37"/>
      <c r="Q237" s="37"/>
      <c r="R237" s="37"/>
      <c r="S237" s="37"/>
      <c r="T237" s="60"/>
      <c r="U237" s="61"/>
      <c r="V237" s="61"/>
      <c r="W237" s="61"/>
      <c r="X237" s="61"/>
      <c r="Y237" s="61"/>
      <c r="Z237" s="62"/>
      <c r="AA237" s="67"/>
      <c r="AB237" s="68"/>
      <c r="AC237" s="68"/>
      <c r="AD237" s="68"/>
      <c r="AE237" s="68"/>
      <c r="AF237" s="68"/>
      <c r="AG237" s="69"/>
    </row>
    <row r="238" spans="2:33" x14ac:dyDescent="0.3">
      <c r="B238" s="113"/>
      <c r="C238" s="176"/>
      <c r="D238" s="28"/>
      <c r="E238" s="33"/>
      <c r="F238" s="28"/>
      <c r="G238" s="23"/>
      <c r="H238" s="25"/>
      <c r="I238" s="44"/>
      <c r="J238" s="45"/>
      <c r="K238" s="139"/>
      <c r="L238" s="25"/>
      <c r="M238" s="37"/>
      <c r="N238" s="37"/>
      <c r="O238" s="37"/>
      <c r="P238" s="37"/>
      <c r="Q238" s="37"/>
      <c r="R238" s="37"/>
      <c r="S238" s="37"/>
      <c r="T238" s="60"/>
      <c r="U238" s="61"/>
      <c r="V238" s="61"/>
      <c r="W238" s="61"/>
      <c r="X238" s="61"/>
      <c r="Y238" s="61"/>
      <c r="Z238" s="62"/>
      <c r="AA238" s="67"/>
      <c r="AB238" s="68"/>
      <c r="AC238" s="68"/>
      <c r="AD238" s="68"/>
      <c r="AE238" s="68"/>
      <c r="AF238" s="68"/>
      <c r="AG238" s="69"/>
    </row>
    <row r="239" spans="2:33" x14ac:dyDescent="0.3">
      <c r="B239" s="113"/>
      <c r="C239" s="176"/>
      <c r="D239" s="28"/>
      <c r="E239" s="33"/>
      <c r="F239" s="28"/>
      <c r="G239" s="23"/>
      <c r="H239" s="25"/>
      <c r="I239" s="44"/>
      <c r="J239" s="45"/>
      <c r="K239" s="139"/>
      <c r="L239" s="25"/>
      <c r="M239" s="37"/>
      <c r="N239" s="37"/>
      <c r="O239" s="37"/>
      <c r="P239" s="37"/>
      <c r="Q239" s="37"/>
      <c r="R239" s="37"/>
      <c r="S239" s="37"/>
      <c r="T239" s="60"/>
      <c r="U239" s="61"/>
      <c r="V239" s="61"/>
      <c r="W239" s="61"/>
      <c r="X239" s="61"/>
      <c r="Y239" s="61"/>
      <c r="Z239" s="62"/>
      <c r="AA239" s="67"/>
      <c r="AB239" s="68"/>
      <c r="AC239" s="68"/>
      <c r="AD239" s="68"/>
      <c r="AE239" s="68"/>
      <c r="AF239" s="68"/>
      <c r="AG239" s="69"/>
    </row>
    <row r="240" spans="2:33" x14ac:dyDescent="0.3">
      <c r="B240" s="113"/>
      <c r="C240" s="176"/>
      <c r="D240" s="28"/>
      <c r="E240" s="33"/>
      <c r="F240" s="28"/>
      <c r="G240" s="23"/>
      <c r="H240" s="25"/>
      <c r="I240" s="44"/>
      <c r="J240" s="45"/>
      <c r="K240" s="139"/>
      <c r="L240" s="25"/>
      <c r="M240" s="37"/>
      <c r="N240" s="37"/>
      <c r="O240" s="37"/>
      <c r="P240" s="37"/>
      <c r="Q240" s="37"/>
      <c r="R240" s="37"/>
      <c r="S240" s="37"/>
      <c r="T240" s="60"/>
      <c r="U240" s="61"/>
      <c r="V240" s="61"/>
      <c r="W240" s="61"/>
      <c r="X240" s="61"/>
      <c r="Y240" s="61"/>
      <c r="Z240" s="62"/>
      <c r="AA240" s="67"/>
      <c r="AB240" s="68"/>
      <c r="AC240" s="68"/>
      <c r="AD240" s="68"/>
      <c r="AE240" s="68"/>
      <c r="AF240" s="68"/>
      <c r="AG240" s="69"/>
    </row>
    <row r="241" spans="2:33" x14ac:dyDescent="0.3">
      <c r="B241" s="113"/>
      <c r="C241" s="176"/>
      <c r="D241" s="28"/>
      <c r="E241" s="33"/>
      <c r="F241" s="28"/>
      <c r="G241" s="23"/>
      <c r="H241" s="25"/>
      <c r="I241" s="44"/>
      <c r="J241" s="45"/>
      <c r="K241" s="139"/>
      <c r="L241" s="25"/>
      <c r="M241" s="37"/>
      <c r="N241" s="37"/>
      <c r="O241" s="37"/>
      <c r="P241" s="37"/>
      <c r="Q241" s="37"/>
      <c r="R241" s="37"/>
      <c r="S241" s="37"/>
      <c r="T241" s="60"/>
      <c r="U241" s="61"/>
      <c r="V241" s="61"/>
      <c r="W241" s="61"/>
      <c r="X241" s="61"/>
      <c r="Y241" s="61"/>
      <c r="Z241" s="62"/>
      <c r="AA241" s="67"/>
      <c r="AB241" s="68"/>
      <c r="AC241" s="68"/>
      <c r="AD241" s="68"/>
      <c r="AE241" s="68"/>
      <c r="AF241" s="68"/>
      <c r="AG241" s="69"/>
    </row>
    <row r="242" spans="2:33" x14ac:dyDescent="0.3">
      <c r="B242" s="113"/>
      <c r="C242" s="176"/>
      <c r="D242" s="28"/>
      <c r="E242" s="33"/>
      <c r="F242" s="28"/>
      <c r="G242" s="23"/>
      <c r="H242" s="25"/>
      <c r="I242" s="44"/>
      <c r="J242" s="45"/>
      <c r="K242" s="139"/>
      <c r="L242" s="25"/>
      <c r="M242" s="37"/>
      <c r="N242" s="37"/>
      <c r="O242" s="37"/>
      <c r="P242" s="37"/>
      <c r="Q242" s="37"/>
      <c r="R242" s="37"/>
      <c r="S242" s="37"/>
      <c r="T242" s="60"/>
      <c r="U242" s="61"/>
      <c r="V242" s="61"/>
      <c r="W242" s="61"/>
      <c r="X242" s="61"/>
      <c r="Y242" s="61"/>
      <c r="Z242" s="62"/>
      <c r="AA242" s="67"/>
      <c r="AB242" s="68"/>
      <c r="AC242" s="68"/>
      <c r="AD242" s="68"/>
      <c r="AE242" s="68"/>
      <c r="AF242" s="68"/>
      <c r="AG242" s="69"/>
    </row>
    <row r="243" spans="2:33" x14ac:dyDescent="0.3">
      <c r="B243" s="113"/>
      <c r="C243" s="176"/>
      <c r="D243" s="28"/>
      <c r="E243" s="33"/>
      <c r="F243" s="28"/>
      <c r="G243" s="23"/>
      <c r="H243" s="25"/>
      <c r="I243" s="44"/>
      <c r="J243" s="45"/>
      <c r="K243" s="139"/>
      <c r="L243" s="25"/>
      <c r="M243" s="37"/>
      <c r="N243" s="37"/>
      <c r="O243" s="37"/>
      <c r="P243" s="37"/>
      <c r="Q243" s="37"/>
      <c r="R243" s="37"/>
      <c r="S243" s="37"/>
      <c r="T243" s="60"/>
      <c r="U243" s="61"/>
      <c r="V243" s="61"/>
      <c r="W243" s="61"/>
      <c r="X243" s="61"/>
      <c r="Y243" s="61"/>
      <c r="Z243" s="62"/>
      <c r="AA243" s="67"/>
      <c r="AB243" s="68"/>
      <c r="AC243" s="68"/>
      <c r="AD243" s="68"/>
      <c r="AE243" s="68"/>
      <c r="AF243" s="68"/>
      <c r="AG243" s="69"/>
    </row>
    <row r="244" spans="2:33" x14ac:dyDescent="0.3">
      <c r="B244" s="113"/>
      <c r="C244" s="176"/>
      <c r="D244" s="28"/>
      <c r="E244" s="33"/>
      <c r="F244" s="28"/>
      <c r="G244" s="23"/>
      <c r="H244" s="25"/>
      <c r="I244" s="44"/>
      <c r="J244" s="45"/>
      <c r="K244" s="139"/>
      <c r="L244" s="25"/>
      <c r="M244" s="37"/>
      <c r="N244" s="37"/>
      <c r="O244" s="37"/>
      <c r="P244" s="37"/>
      <c r="Q244" s="37"/>
      <c r="R244" s="37"/>
      <c r="S244" s="37"/>
      <c r="T244" s="60"/>
      <c r="U244" s="61"/>
      <c r="V244" s="61"/>
      <c r="W244" s="61"/>
      <c r="X244" s="61"/>
      <c r="Y244" s="61"/>
      <c r="Z244" s="62"/>
      <c r="AA244" s="67"/>
      <c r="AB244" s="68"/>
      <c r="AC244" s="68"/>
      <c r="AD244" s="68"/>
      <c r="AE244" s="68"/>
      <c r="AF244" s="68"/>
      <c r="AG244" s="69"/>
    </row>
    <row r="245" spans="2:33" x14ac:dyDescent="0.3">
      <c r="B245" s="113"/>
      <c r="C245" s="176"/>
      <c r="D245" s="28"/>
      <c r="E245" s="33"/>
      <c r="F245" s="28"/>
      <c r="G245" s="23"/>
      <c r="H245" s="25"/>
      <c r="I245" s="44"/>
      <c r="J245" s="45"/>
      <c r="K245" s="139"/>
      <c r="L245" s="25"/>
      <c r="M245" s="37"/>
      <c r="N245" s="37"/>
      <c r="O245" s="37"/>
      <c r="P245" s="37"/>
      <c r="Q245" s="37"/>
      <c r="R245" s="37"/>
      <c r="S245" s="37"/>
      <c r="T245" s="60"/>
      <c r="U245" s="61"/>
      <c r="V245" s="61"/>
      <c r="W245" s="61"/>
      <c r="X245" s="61"/>
      <c r="Y245" s="61"/>
      <c r="Z245" s="62"/>
      <c r="AA245" s="67"/>
      <c r="AB245" s="68"/>
      <c r="AC245" s="68"/>
      <c r="AD245" s="68"/>
      <c r="AE245" s="68"/>
      <c r="AF245" s="68"/>
      <c r="AG245" s="69"/>
    </row>
    <row r="246" spans="2:33" x14ac:dyDescent="0.3">
      <c r="B246" s="113"/>
      <c r="C246" s="176"/>
      <c r="D246" s="28"/>
      <c r="E246" s="33"/>
      <c r="F246" s="28"/>
      <c r="G246" s="23"/>
      <c r="H246" s="25"/>
      <c r="I246" s="44"/>
      <c r="J246" s="45"/>
      <c r="K246" s="139"/>
      <c r="L246" s="25"/>
      <c r="M246" s="37"/>
      <c r="N246" s="37"/>
      <c r="O246" s="37"/>
      <c r="P246" s="37"/>
      <c r="Q246" s="37"/>
      <c r="R246" s="37"/>
      <c r="S246" s="37"/>
      <c r="T246" s="60"/>
      <c r="U246" s="61"/>
      <c r="V246" s="61"/>
      <c r="W246" s="61"/>
      <c r="X246" s="61"/>
      <c r="Y246" s="61"/>
      <c r="Z246" s="62"/>
      <c r="AA246" s="67"/>
      <c r="AB246" s="68"/>
      <c r="AC246" s="68"/>
      <c r="AD246" s="68"/>
      <c r="AE246" s="68"/>
      <c r="AF246" s="68"/>
      <c r="AG246" s="69"/>
    </row>
    <row r="247" spans="2:33" x14ac:dyDescent="0.3">
      <c r="B247" s="113"/>
      <c r="C247" s="176"/>
      <c r="D247" s="28"/>
      <c r="E247" s="33"/>
      <c r="F247" s="28"/>
      <c r="G247" s="23"/>
      <c r="H247" s="25"/>
      <c r="I247" s="44"/>
      <c r="J247" s="45"/>
      <c r="K247" s="139"/>
      <c r="L247" s="25"/>
      <c r="M247" s="37"/>
      <c r="N247" s="37"/>
      <c r="O247" s="37"/>
      <c r="P247" s="37"/>
      <c r="Q247" s="37"/>
      <c r="R247" s="37"/>
      <c r="S247" s="37"/>
      <c r="T247" s="60"/>
      <c r="U247" s="61"/>
      <c r="V247" s="61"/>
      <c r="W247" s="61"/>
      <c r="X247" s="61"/>
      <c r="Y247" s="61"/>
      <c r="Z247" s="62"/>
      <c r="AA247" s="67"/>
      <c r="AB247" s="68"/>
      <c r="AC247" s="68"/>
      <c r="AD247" s="68"/>
      <c r="AE247" s="68"/>
      <c r="AF247" s="68"/>
      <c r="AG247" s="69"/>
    </row>
    <row r="248" spans="2:33" x14ac:dyDescent="0.3">
      <c r="B248" s="113"/>
      <c r="C248" s="176"/>
      <c r="D248" s="28"/>
      <c r="E248" s="33"/>
      <c r="F248" s="28"/>
      <c r="G248" s="23"/>
      <c r="H248" s="25"/>
      <c r="I248" s="44"/>
      <c r="J248" s="45"/>
      <c r="K248" s="139"/>
      <c r="L248" s="25"/>
      <c r="M248" s="37"/>
      <c r="N248" s="37"/>
      <c r="O248" s="37"/>
      <c r="P248" s="37"/>
      <c r="Q248" s="37"/>
      <c r="R248" s="37"/>
      <c r="S248" s="37"/>
      <c r="T248" s="60"/>
      <c r="U248" s="61"/>
      <c r="V248" s="61"/>
      <c r="W248" s="61"/>
      <c r="X248" s="61"/>
      <c r="Y248" s="61"/>
      <c r="Z248" s="62"/>
      <c r="AA248" s="67"/>
      <c r="AB248" s="68"/>
      <c r="AC248" s="68"/>
      <c r="AD248" s="68"/>
      <c r="AE248" s="68"/>
      <c r="AF248" s="68"/>
      <c r="AG248" s="69"/>
    </row>
    <row r="249" spans="2:33" x14ac:dyDescent="0.3">
      <c r="B249" s="113"/>
      <c r="C249" s="176"/>
      <c r="D249" s="28"/>
      <c r="E249" s="33"/>
      <c r="F249" s="28"/>
      <c r="G249" s="23"/>
      <c r="H249" s="25"/>
      <c r="I249" s="44"/>
      <c r="J249" s="45"/>
      <c r="K249" s="139"/>
      <c r="L249" s="25"/>
      <c r="M249" s="37"/>
      <c r="N249" s="37"/>
      <c r="O249" s="37"/>
      <c r="P249" s="37"/>
      <c r="Q249" s="37"/>
      <c r="R249" s="37"/>
      <c r="S249" s="37"/>
      <c r="T249" s="60"/>
      <c r="U249" s="61"/>
      <c r="V249" s="61"/>
      <c r="W249" s="61"/>
      <c r="X249" s="61"/>
      <c r="Y249" s="61"/>
      <c r="Z249" s="62"/>
      <c r="AA249" s="67"/>
      <c r="AB249" s="68"/>
      <c r="AC249" s="68"/>
      <c r="AD249" s="68"/>
      <c r="AE249" s="68"/>
      <c r="AF249" s="68"/>
      <c r="AG249" s="69"/>
    </row>
    <row r="250" spans="2:33" x14ac:dyDescent="0.3">
      <c r="B250" s="113"/>
      <c r="C250" s="176"/>
      <c r="D250" s="28"/>
      <c r="E250" s="33"/>
      <c r="F250" s="28"/>
      <c r="G250" s="23"/>
      <c r="H250" s="25"/>
      <c r="I250" s="44"/>
      <c r="J250" s="45"/>
      <c r="K250" s="139"/>
      <c r="L250" s="25"/>
      <c r="M250" s="37"/>
      <c r="N250" s="37"/>
      <c r="O250" s="37"/>
      <c r="P250" s="37"/>
      <c r="Q250" s="37"/>
      <c r="R250" s="37"/>
      <c r="S250" s="37"/>
      <c r="T250" s="60"/>
      <c r="U250" s="61"/>
      <c r="V250" s="61"/>
      <c r="W250" s="61"/>
      <c r="X250" s="61"/>
      <c r="Y250" s="61"/>
      <c r="Z250" s="62"/>
      <c r="AA250" s="67"/>
      <c r="AB250" s="68"/>
      <c r="AC250" s="68"/>
      <c r="AD250" s="68"/>
      <c r="AE250" s="68"/>
      <c r="AF250" s="68"/>
      <c r="AG250" s="69"/>
    </row>
    <row r="251" spans="2:33" x14ac:dyDescent="0.3">
      <c r="B251" s="113"/>
      <c r="C251" s="176"/>
      <c r="D251" s="28"/>
      <c r="E251" s="33"/>
      <c r="F251" s="28"/>
      <c r="G251" s="23"/>
      <c r="H251" s="25"/>
      <c r="I251" s="44"/>
      <c r="J251" s="45"/>
      <c r="K251" s="139"/>
      <c r="L251" s="25"/>
      <c r="M251" s="37"/>
      <c r="N251" s="37"/>
      <c r="O251" s="37"/>
      <c r="P251" s="37"/>
      <c r="Q251" s="37"/>
      <c r="R251" s="37"/>
      <c r="S251" s="37"/>
      <c r="T251" s="60"/>
      <c r="U251" s="61"/>
      <c r="V251" s="61"/>
      <c r="W251" s="61"/>
      <c r="X251" s="61"/>
      <c r="Y251" s="61"/>
      <c r="Z251" s="62"/>
      <c r="AA251" s="67"/>
      <c r="AB251" s="68"/>
      <c r="AC251" s="68"/>
      <c r="AD251" s="68"/>
      <c r="AE251" s="68"/>
      <c r="AF251" s="68"/>
      <c r="AG251" s="69"/>
    </row>
    <row r="252" spans="2:33" x14ac:dyDescent="0.3">
      <c r="B252" s="113"/>
      <c r="C252" s="176"/>
      <c r="D252" s="28"/>
      <c r="E252" s="33"/>
      <c r="F252" s="28"/>
      <c r="G252" s="23"/>
      <c r="H252" s="25"/>
      <c r="I252" s="44"/>
      <c r="J252" s="45"/>
      <c r="K252" s="139"/>
      <c r="L252" s="25"/>
      <c r="M252" s="37"/>
      <c r="N252" s="37"/>
      <c r="O252" s="37"/>
      <c r="P252" s="37"/>
      <c r="Q252" s="37"/>
      <c r="R252" s="37"/>
      <c r="S252" s="37"/>
      <c r="T252" s="60"/>
      <c r="U252" s="61"/>
      <c r="V252" s="61"/>
      <c r="W252" s="61"/>
      <c r="X252" s="61"/>
      <c r="Y252" s="61"/>
      <c r="Z252" s="62"/>
      <c r="AA252" s="67"/>
      <c r="AB252" s="68"/>
      <c r="AC252" s="68"/>
      <c r="AD252" s="68"/>
      <c r="AE252" s="68"/>
      <c r="AF252" s="68"/>
      <c r="AG252" s="69"/>
    </row>
    <row r="253" spans="2:33" x14ac:dyDescent="0.3">
      <c r="B253" s="113"/>
      <c r="C253" s="176"/>
      <c r="D253" s="28"/>
      <c r="E253" s="33"/>
      <c r="F253" s="28"/>
      <c r="G253" s="23"/>
      <c r="H253" s="25"/>
      <c r="I253" s="44"/>
      <c r="J253" s="45"/>
      <c r="K253" s="139"/>
      <c r="L253" s="25"/>
      <c r="M253" s="37"/>
      <c r="N253" s="37"/>
      <c r="O253" s="37"/>
      <c r="P253" s="37"/>
      <c r="Q253" s="37"/>
      <c r="R253" s="37"/>
      <c r="S253" s="37"/>
      <c r="T253" s="60"/>
      <c r="U253" s="61"/>
      <c r="V253" s="61"/>
      <c r="W253" s="61"/>
      <c r="X253" s="61"/>
      <c r="Y253" s="61"/>
      <c r="Z253" s="62"/>
      <c r="AA253" s="67"/>
      <c r="AB253" s="68"/>
      <c r="AC253" s="68"/>
      <c r="AD253" s="68"/>
      <c r="AE253" s="68"/>
      <c r="AF253" s="68"/>
      <c r="AG253" s="69"/>
    </row>
    <row r="254" spans="2:33" x14ac:dyDescent="0.3">
      <c r="B254" s="113"/>
      <c r="C254" s="176"/>
      <c r="D254" s="28"/>
      <c r="E254" s="33"/>
      <c r="F254" s="28"/>
      <c r="G254" s="23"/>
      <c r="H254" s="25"/>
      <c r="I254" s="44"/>
      <c r="J254" s="45"/>
      <c r="K254" s="139"/>
      <c r="L254" s="25"/>
      <c r="M254" s="37"/>
      <c r="N254" s="37"/>
      <c r="O254" s="37"/>
      <c r="P254" s="37"/>
      <c r="Q254" s="37"/>
      <c r="R254" s="37"/>
      <c r="S254" s="37"/>
      <c r="T254" s="60"/>
      <c r="U254" s="61"/>
      <c r="V254" s="61"/>
      <c r="W254" s="61"/>
      <c r="X254" s="61"/>
      <c r="Y254" s="61"/>
      <c r="Z254" s="62"/>
      <c r="AA254" s="67"/>
      <c r="AB254" s="68"/>
      <c r="AC254" s="68"/>
      <c r="AD254" s="68"/>
      <c r="AE254" s="68"/>
      <c r="AF254" s="68"/>
      <c r="AG254" s="69"/>
    </row>
    <row r="255" spans="2:33" x14ac:dyDescent="0.3">
      <c r="B255" s="113"/>
      <c r="C255" s="176"/>
      <c r="D255" s="28"/>
      <c r="E255" s="33"/>
      <c r="F255" s="28"/>
      <c r="G255" s="23"/>
      <c r="H255" s="25"/>
      <c r="I255" s="44"/>
      <c r="J255" s="45"/>
      <c r="K255" s="139"/>
      <c r="L255" s="25"/>
      <c r="M255" s="37"/>
      <c r="N255" s="37"/>
      <c r="O255" s="37"/>
      <c r="P255" s="37"/>
      <c r="Q255" s="37"/>
      <c r="R255" s="37"/>
      <c r="S255" s="37"/>
      <c r="T255" s="60"/>
      <c r="U255" s="61"/>
      <c r="V255" s="61"/>
      <c r="W255" s="61"/>
      <c r="X255" s="61"/>
      <c r="Y255" s="61"/>
      <c r="Z255" s="62"/>
      <c r="AA255" s="67"/>
      <c r="AB255" s="68"/>
      <c r="AC255" s="68"/>
      <c r="AD255" s="68"/>
      <c r="AE255" s="68"/>
      <c r="AF255" s="68"/>
      <c r="AG255" s="69"/>
    </row>
    <row r="256" spans="2:33" x14ac:dyDescent="0.3">
      <c r="B256" s="113"/>
      <c r="C256" s="176"/>
      <c r="D256" s="28"/>
      <c r="E256" s="33"/>
      <c r="F256" s="28"/>
      <c r="G256" s="23"/>
      <c r="H256" s="25"/>
      <c r="I256" s="44"/>
      <c r="J256" s="45"/>
      <c r="K256" s="139"/>
      <c r="L256" s="25"/>
      <c r="M256" s="37"/>
      <c r="N256" s="37"/>
      <c r="O256" s="37"/>
      <c r="P256" s="37"/>
      <c r="Q256" s="37"/>
      <c r="R256" s="37"/>
      <c r="S256" s="37"/>
      <c r="T256" s="60"/>
      <c r="U256" s="61"/>
      <c r="V256" s="61"/>
      <c r="W256" s="61"/>
      <c r="X256" s="61"/>
      <c r="Y256" s="61"/>
      <c r="Z256" s="62"/>
      <c r="AA256" s="67"/>
      <c r="AB256" s="68"/>
      <c r="AC256" s="68"/>
      <c r="AD256" s="68"/>
      <c r="AE256" s="68"/>
      <c r="AF256" s="68"/>
      <c r="AG256" s="69"/>
    </row>
    <row r="257" spans="2:33" x14ac:dyDescent="0.3">
      <c r="B257" s="113"/>
      <c r="C257" s="176"/>
      <c r="D257" s="28"/>
      <c r="E257" s="33"/>
      <c r="F257" s="28"/>
      <c r="G257" s="23"/>
      <c r="H257" s="25"/>
      <c r="I257" s="44"/>
      <c r="J257" s="45"/>
      <c r="K257" s="139"/>
      <c r="L257" s="25"/>
      <c r="M257" s="37"/>
      <c r="N257" s="37"/>
      <c r="O257" s="37"/>
      <c r="P257" s="37"/>
      <c r="Q257" s="37"/>
      <c r="R257" s="37"/>
      <c r="S257" s="37"/>
      <c r="T257" s="60"/>
      <c r="U257" s="61"/>
      <c r="V257" s="61"/>
      <c r="W257" s="61"/>
      <c r="X257" s="61"/>
      <c r="Y257" s="61"/>
      <c r="Z257" s="62"/>
      <c r="AA257" s="67"/>
      <c r="AB257" s="68"/>
      <c r="AC257" s="68"/>
      <c r="AD257" s="68"/>
      <c r="AE257" s="68"/>
      <c r="AF257" s="68"/>
      <c r="AG257" s="69"/>
    </row>
    <row r="258" spans="2:33" x14ac:dyDescent="0.3">
      <c r="B258" s="113"/>
      <c r="C258" s="176"/>
      <c r="D258" s="28"/>
      <c r="E258" s="33"/>
      <c r="F258" s="28"/>
      <c r="G258" s="23"/>
      <c r="H258" s="25"/>
      <c r="I258" s="44"/>
      <c r="J258" s="45"/>
      <c r="K258" s="139"/>
      <c r="L258" s="25"/>
      <c r="M258" s="37"/>
      <c r="N258" s="37"/>
      <c r="O258" s="37"/>
      <c r="P258" s="37"/>
      <c r="Q258" s="37"/>
      <c r="R258" s="37"/>
      <c r="S258" s="37"/>
      <c r="T258" s="60"/>
      <c r="U258" s="61"/>
      <c r="V258" s="61"/>
      <c r="W258" s="61"/>
      <c r="X258" s="61"/>
      <c r="Y258" s="61"/>
      <c r="Z258" s="62"/>
      <c r="AA258" s="67"/>
      <c r="AB258" s="68"/>
      <c r="AC258" s="68"/>
      <c r="AD258" s="68"/>
      <c r="AE258" s="68"/>
      <c r="AF258" s="68"/>
      <c r="AG258" s="69"/>
    </row>
    <row r="259" spans="2:33" x14ac:dyDescent="0.3">
      <c r="B259" s="113"/>
      <c r="C259" s="176"/>
      <c r="D259" s="28"/>
      <c r="E259" s="33"/>
      <c r="F259" s="28"/>
      <c r="G259" s="23"/>
      <c r="H259" s="25"/>
      <c r="I259" s="44"/>
      <c r="J259" s="45"/>
      <c r="K259" s="139"/>
      <c r="L259" s="25"/>
      <c r="M259" s="37"/>
      <c r="N259" s="37"/>
      <c r="O259" s="37"/>
      <c r="P259" s="37"/>
      <c r="Q259" s="37"/>
      <c r="R259" s="37"/>
      <c r="S259" s="37"/>
      <c r="T259" s="60"/>
      <c r="U259" s="61"/>
      <c r="V259" s="61"/>
      <c r="W259" s="61"/>
      <c r="X259" s="61"/>
      <c r="Y259" s="61"/>
      <c r="Z259" s="62"/>
      <c r="AA259" s="67"/>
      <c r="AB259" s="68"/>
      <c r="AC259" s="68"/>
      <c r="AD259" s="68"/>
      <c r="AE259" s="68"/>
      <c r="AF259" s="68"/>
      <c r="AG259" s="69"/>
    </row>
    <row r="260" spans="2:33" x14ac:dyDescent="0.3">
      <c r="B260" s="113"/>
      <c r="C260" s="176"/>
      <c r="D260" s="28"/>
      <c r="E260" s="33"/>
      <c r="F260" s="28"/>
      <c r="G260" s="23"/>
      <c r="H260" s="25"/>
      <c r="I260" s="44"/>
      <c r="J260" s="45"/>
      <c r="K260" s="139"/>
      <c r="L260" s="25"/>
      <c r="M260" s="37"/>
      <c r="N260" s="37"/>
      <c r="O260" s="37"/>
      <c r="P260" s="37"/>
      <c r="Q260" s="37"/>
      <c r="R260" s="37"/>
      <c r="S260" s="37"/>
      <c r="T260" s="60"/>
      <c r="U260" s="61"/>
      <c r="V260" s="61"/>
      <c r="W260" s="61"/>
      <c r="X260" s="61"/>
      <c r="Y260" s="61"/>
      <c r="Z260" s="62"/>
      <c r="AA260" s="67"/>
      <c r="AB260" s="68"/>
      <c r="AC260" s="68"/>
      <c r="AD260" s="68"/>
      <c r="AE260" s="68"/>
      <c r="AF260" s="68"/>
      <c r="AG260" s="69"/>
    </row>
    <row r="261" spans="2:33" x14ac:dyDescent="0.3">
      <c r="B261" s="113"/>
      <c r="C261" s="176"/>
      <c r="D261" s="28"/>
      <c r="E261" s="33"/>
      <c r="F261" s="28"/>
      <c r="G261" s="23"/>
      <c r="H261" s="25"/>
      <c r="I261" s="44"/>
      <c r="J261" s="45"/>
      <c r="K261" s="139"/>
      <c r="L261" s="25"/>
      <c r="M261" s="37"/>
      <c r="N261" s="37"/>
      <c r="O261" s="37"/>
      <c r="P261" s="37"/>
      <c r="Q261" s="37"/>
      <c r="R261" s="37"/>
      <c r="S261" s="37"/>
      <c r="T261" s="60"/>
      <c r="U261" s="61"/>
      <c r="V261" s="61"/>
      <c r="W261" s="61"/>
      <c r="X261" s="61"/>
      <c r="Y261" s="61"/>
      <c r="Z261" s="62"/>
      <c r="AA261" s="67"/>
      <c r="AB261" s="68"/>
      <c r="AC261" s="68"/>
      <c r="AD261" s="68"/>
      <c r="AE261" s="68"/>
      <c r="AF261" s="68"/>
      <c r="AG261" s="69"/>
    </row>
    <row r="262" spans="2:33" x14ac:dyDescent="0.3">
      <c r="B262" s="113"/>
      <c r="C262" s="176"/>
      <c r="D262" s="28"/>
      <c r="E262" s="33"/>
      <c r="F262" s="28"/>
      <c r="G262" s="23"/>
      <c r="H262" s="25"/>
      <c r="I262" s="44"/>
      <c r="J262" s="45"/>
      <c r="K262" s="139"/>
      <c r="L262" s="25"/>
      <c r="M262" s="37"/>
      <c r="N262" s="37"/>
      <c r="O262" s="37"/>
      <c r="P262" s="37"/>
      <c r="Q262" s="37"/>
      <c r="R262" s="37"/>
      <c r="S262" s="37"/>
      <c r="T262" s="60"/>
      <c r="U262" s="61"/>
      <c r="V262" s="61"/>
      <c r="W262" s="61"/>
      <c r="X262" s="61"/>
      <c r="Y262" s="61"/>
      <c r="Z262" s="62"/>
      <c r="AA262" s="67"/>
      <c r="AB262" s="68"/>
      <c r="AC262" s="68"/>
      <c r="AD262" s="68"/>
      <c r="AE262" s="68"/>
      <c r="AF262" s="68"/>
      <c r="AG262" s="69"/>
    </row>
    <row r="263" spans="2:33" x14ac:dyDescent="0.3">
      <c r="B263" s="113"/>
      <c r="C263" s="176"/>
      <c r="D263" s="28"/>
      <c r="E263" s="33"/>
      <c r="F263" s="28"/>
      <c r="G263" s="23"/>
      <c r="H263" s="25"/>
      <c r="I263" s="44"/>
      <c r="J263" s="45"/>
      <c r="K263" s="139"/>
      <c r="L263" s="25"/>
      <c r="M263" s="37"/>
      <c r="N263" s="37"/>
      <c r="O263" s="37"/>
      <c r="P263" s="37"/>
      <c r="Q263" s="37"/>
      <c r="R263" s="37"/>
      <c r="S263" s="37"/>
      <c r="T263" s="60"/>
      <c r="U263" s="61"/>
      <c r="V263" s="61"/>
      <c r="W263" s="61"/>
      <c r="X263" s="61"/>
      <c r="Y263" s="61"/>
      <c r="Z263" s="62"/>
      <c r="AA263" s="67"/>
      <c r="AB263" s="68"/>
      <c r="AC263" s="68"/>
      <c r="AD263" s="68"/>
      <c r="AE263" s="68"/>
      <c r="AF263" s="68"/>
      <c r="AG263" s="69"/>
    </row>
    <row r="264" spans="2:33" x14ac:dyDescent="0.3">
      <c r="B264" s="113"/>
      <c r="C264" s="176"/>
      <c r="D264" s="28"/>
      <c r="E264" s="33"/>
      <c r="F264" s="28"/>
      <c r="G264" s="23"/>
      <c r="H264" s="25"/>
      <c r="I264" s="44"/>
      <c r="J264" s="45"/>
      <c r="K264" s="139"/>
      <c r="L264" s="25"/>
      <c r="M264" s="37"/>
      <c r="N264" s="37"/>
      <c r="O264" s="37"/>
      <c r="P264" s="37"/>
      <c r="Q264" s="37"/>
      <c r="R264" s="37"/>
      <c r="S264" s="37"/>
      <c r="T264" s="60"/>
      <c r="U264" s="61"/>
      <c r="V264" s="61"/>
      <c r="W264" s="61"/>
      <c r="X264" s="61"/>
      <c r="Y264" s="61"/>
      <c r="Z264" s="62"/>
      <c r="AA264" s="67"/>
      <c r="AB264" s="68"/>
      <c r="AC264" s="68"/>
      <c r="AD264" s="68"/>
      <c r="AE264" s="68"/>
      <c r="AF264" s="68"/>
      <c r="AG264" s="69"/>
    </row>
    <row r="265" spans="2:33" x14ac:dyDescent="0.3">
      <c r="B265" s="113"/>
      <c r="C265" s="176"/>
      <c r="D265" s="28"/>
      <c r="E265" s="33"/>
      <c r="F265" s="28"/>
      <c r="G265" s="23"/>
      <c r="H265" s="25"/>
      <c r="I265" s="44"/>
      <c r="J265" s="45"/>
      <c r="K265" s="139"/>
      <c r="L265" s="25"/>
      <c r="M265" s="37"/>
      <c r="N265" s="37"/>
      <c r="O265" s="37"/>
      <c r="P265" s="37"/>
      <c r="Q265" s="37"/>
      <c r="R265" s="37"/>
      <c r="S265" s="37"/>
      <c r="T265" s="60"/>
      <c r="U265" s="61"/>
      <c r="V265" s="61"/>
      <c r="W265" s="61"/>
      <c r="X265" s="61"/>
      <c r="Y265" s="61"/>
      <c r="Z265" s="62"/>
      <c r="AA265" s="67"/>
      <c r="AB265" s="68"/>
      <c r="AC265" s="68"/>
      <c r="AD265" s="68"/>
      <c r="AE265" s="68"/>
      <c r="AF265" s="68"/>
      <c r="AG265" s="69"/>
    </row>
    <row r="266" spans="2:33" x14ac:dyDescent="0.3">
      <c r="B266" s="113"/>
      <c r="C266" s="176"/>
      <c r="D266" s="28"/>
      <c r="E266" s="33"/>
      <c r="F266" s="28"/>
      <c r="G266" s="23"/>
      <c r="H266" s="25"/>
      <c r="I266" s="44"/>
      <c r="J266" s="45"/>
      <c r="K266" s="139"/>
      <c r="L266" s="25"/>
      <c r="M266" s="37"/>
      <c r="N266" s="37"/>
      <c r="O266" s="37"/>
      <c r="P266" s="37"/>
      <c r="Q266" s="37"/>
      <c r="R266" s="37"/>
      <c r="S266" s="37"/>
      <c r="T266" s="60"/>
      <c r="U266" s="61"/>
      <c r="V266" s="61"/>
      <c r="W266" s="61"/>
      <c r="X266" s="61"/>
      <c r="Y266" s="61"/>
      <c r="Z266" s="62"/>
      <c r="AA266" s="67"/>
      <c r="AB266" s="68"/>
      <c r="AC266" s="68"/>
      <c r="AD266" s="68"/>
      <c r="AE266" s="68"/>
      <c r="AF266" s="68"/>
      <c r="AG266" s="69"/>
    </row>
    <row r="267" spans="2:33" x14ac:dyDescent="0.3">
      <c r="B267" s="113"/>
      <c r="C267" s="176"/>
      <c r="D267" s="28"/>
      <c r="E267" s="33"/>
      <c r="F267" s="28"/>
      <c r="G267" s="23"/>
      <c r="H267" s="25"/>
      <c r="I267" s="44"/>
      <c r="J267" s="45"/>
      <c r="K267" s="139"/>
      <c r="L267" s="25"/>
      <c r="M267" s="37"/>
      <c r="N267" s="37"/>
      <c r="O267" s="37"/>
      <c r="P267" s="37"/>
      <c r="Q267" s="37"/>
      <c r="R267" s="37"/>
      <c r="S267" s="37"/>
      <c r="T267" s="60"/>
      <c r="U267" s="61"/>
      <c r="V267" s="61"/>
      <c r="W267" s="61"/>
      <c r="X267" s="61"/>
      <c r="Y267" s="61"/>
      <c r="Z267" s="62"/>
      <c r="AA267" s="67"/>
      <c r="AB267" s="68"/>
      <c r="AC267" s="68"/>
      <c r="AD267" s="68"/>
      <c r="AE267" s="68"/>
      <c r="AF267" s="68"/>
      <c r="AG267" s="69"/>
    </row>
    <row r="268" spans="2:33" x14ac:dyDescent="0.3">
      <c r="B268" s="113"/>
      <c r="C268" s="176"/>
      <c r="D268" s="28"/>
      <c r="E268" s="33"/>
      <c r="F268" s="28"/>
      <c r="G268" s="23"/>
      <c r="H268" s="25"/>
      <c r="I268" s="44"/>
      <c r="J268" s="45"/>
      <c r="K268" s="139"/>
      <c r="L268" s="25"/>
      <c r="M268" s="37"/>
      <c r="N268" s="37"/>
      <c r="O268" s="37"/>
      <c r="P268" s="37"/>
      <c r="Q268" s="37"/>
      <c r="R268" s="37"/>
      <c r="S268" s="37"/>
      <c r="T268" s="60"/>
      <c r="U268" s="61"/>
      <c r="V268" s="61"/>
      <c r="W268" s="61"/>
      <c r="X268" s="61"/>
      <c r="Y268" s="61"/>
      <c r="Z268" s="62"/>
      <c r="AA268" s="67"/>
      <c r="AB268" s="68"/>
      <c r="AC268" s="68"/>
      <c r="AD268" s="68"/>
      <c r="AE268" s="68"/>
      <c r="AF268" s="68"/>
      <c r="AG268" s="69"/>
    </row>
    <row r="269" spans="2:33" x14ac:dyDescent="0.3">
      <c r="B269" s="113"/>
      <c r="C269" s="176"/>
      <c r="D269" s="28"/>
      <c r="E269" s="33"/>
      <c r="F269" s="28"/>
      <c r="G269" s="23"/>
      <c r="H269" s="25"/>
      <c r="I269" s="44"/>
      <c r="J269" s="45"/>
      <c r="K269" s="139"/>
      <c r="L269" s="25"/>
      <c r="M269" s="37"/>
      <c r="N269" s="37"/>
      <c r="O269" s="37"/>
      <c r="P269" s="37"/>
      <c r="Q269" s="37"/>
      <c r="R269" s="37"/>
      <c r="S269" s="37"/>
      <c r="T269" s="60"/>
      <c r="U269" s="61"/>
      <c r="V269" s="61"/>
      <c r="W269" s="61"/>
      <c r="X269" s="61"/>
      <c r="Y269" s="61"/>
      <c r="Z269" s="62"/>
      <c r="AA269" s="67"/>
      <c r="AB269" s="68"/>
      <c r="AC269" s="68"/>
      <c r="AD269" s="68"/>
      <c r="AE269" s="68"/>
      <c r="AF269" s="68"/>
      <c r="AG269" s="69"/>
    </row>
    <row r="270" spans="2:33" x14ac:dyDescent="0.3">
      <c r="B270" s="113"/>
      <c r="C270" s="176"/>
      <c r="D270" s="28"/>
      <c r="E270" s="33"/>
      <c r="F270" s="28"/>
      <c r="G270" s="23"/>
      <c r="H270" s="25"/>
      <c r="I270" s="44"/>
      <c r="J270" s="45"/>
      <c r="K270" s="139"/>
      <c r="L270" s="25"/>
      <c r="M270" s="37"/>
      <c r="N270" s="37"/>
      <c r="O270" s="37"/>
      <c r="P270" s="37"/>
      <c r="Q270" s="37"/>
      <c r="R270" s="37"/>
      <c r="S270" s="37"/>
      <c r="T270" s="60"/>
      <c r="U270" s="61"/>
      <c r="V270" s="61"/>
      <c r="W270" s="61"/>
      <c r="X270" s="61"/>
      <c r="Y270" s="61"/>
      <c r="Z270" s="62"/>
      <c r="AA270" s="67"/>
      <c r="AB270" s="68"/>
      <c r="AC270" s="68"/>
      <c r="AD270" s="68"/>
      <c r="AE270" s="68"/>
      <c r="AF270" s="68"/>
      <c r="AG270" s="69"/>
    </row>
    <row r="271" spans="2:33" x14ac:dyDescent="0.3">
      <c r="B271" s="113"/>
      <c r="C271" s="176"/>
      <c r="D271" s="28"/>
      <c r="E271" s="33"/>
      <c r="F271" s="28"/>
      <c r="G271" s="23"/>
      <c r="H271" s="25"/>
      <c r="I271" s="44"/>
      <c r="J271" s="45"/>
      <c r="K271" s="139"/>
      <c r="L271" s="25"/>
      <c r="M271" s="37"/>
      <c r="N271" s="37"/>
      <c r="O271" s="37"/>
      <c r="P271" s="37"/>
      <c r="Q271" s="37"/>
      <c r="R271" s="37"/>
      <c r="S271" s="37"/>
      <c r="T271" s="60"/>
      <c r="U271" s="61"/>
      <c r="V271" s="61"/>
      <c r="W271" s="61"/>
      <c r="X271" s="61"/>
      <c r="Y271" s="61"/>
      <c r="Z271" s="62"/>
      <c r="AA271" s="67"/>
      <c r="AB271" s="68"/>
      <c r="AC271" s="68"/>
      <c r="AD271" s="68"/>
      <c r="AE271" s="68"/>
      <c r="AF271" s="68"/>
      <c r="AG271" s="69"/>
    </row>
    <row r="272" spans="2:33" x14ac:dyDescent="0.3">
      <c r="B272" s="113"/>
      <c r="C272" s="176"/>
      <c r="D272" s="28"/>
      <c r="E272" s="33"/>
      <c r="F272" s="28"/>
      <c r="G272" s="23"/>
      <c r="H272" s="25"/>
      <c r="I272" s="44"/>
      <c r="J272" s="45"/>
      <c r="K272" s="139"/>
      <c r="L272" s="25"/>
      <c r="M272" s="37"/>
      <c r="N272" s="37"/>
      <c r="O272" s="37"/>
      <c r="P272" s="37"/>
      <c r="Q272" s="37"/>
      <c r="R272" s="37"/>
      <c r="S272" s="37"/>
      <c r="T272" s="60"/>
      <c r="U272" s="61"/>
      <c r="V272" s="61"/>
      <c r="W272" s="61"/>
      <c r="X272" s="61"/>
      <c r="Y272" s="61"/>
      <c r="Z272" s="62"/>
      <c r="AA272" s="67"/>
      <c r="AB272" s="68"/>
      <c r="AC272" s="68"/>
      <c r="AD272" s="68"/>
      <c r="AE272" s="68"/>
      <c r="AF272" s="68"/>
      <c r="AG272" s="69"/>
    </row>
    <row r="273" spans="2:33" x14ac:dyDescent="0.3">
      <c r="B273" s="113"/>
      <c r="C273" s="176"/>
      <c r="D273" s="28"/>
      <c r="E273" s="33"/>
      <c r="F273" s="28"/>
      <c r="G273" s="23"/>
      <c r="H273" s="25"/>
      <c r="I273" s="44"/>
      <c r="J273" s="45"/>
      <c r="K273" s="139"/>
      <c r="L273" s="25"/>
      <c r="M273" s="37"/>
      <c r="N273" s="37"/>
      <c r="O273" s="37"/>
      <c r="P273" s="37"/>
      <c r="Q273" s="37"/>
      <c r="R273" s="37"/>
      <c r="S273" s="37"/>
      <c r="T273" s="60"/>
      <c r="U273" s="61"/>
      <c r="V273" s="61"/>
      <c r="W273" s="61"/>
      <c r="X273" s="61"/>
      <c r="Y273" s="61"/>
      <c r="Z273" s="62"/>
      <c r="AA273" s="67"/>
      <c r="AB273" s="68"/>
      <c r="AC273" s="68"/>
      <c r="AD273" s="68"/>
      <c r="AE273" s="68"/>
      <c r="AF273" s="68"/>
      <c r="AG273" s="69"/>
    </row>
    <row r="274" spans="2:33" x14ac:dyDescent="0.3">
      <c r="B274" s="113"/>
      <c r="C274" s="176"/>
      <c r="D274" s="28"/>
      <c r="E274" s="33"/>
      <c r="F274" s="28"/>
      <c r="G274" s="23"/>
      <c r="H274" s="25"/>
      <c r="I274" s="44"/>
      <c r="J274" s="45"/>
      <c r="K274" s="139"/>
      <c r="L274" s="25"/>
      <c r="M274" s="37"/>
      <c r="N274" s="37"/>
      <c r="O274" s="37"/>
      <c r="P274" s="37"/>
      <c r="Q274" s="37"/>
      <c r="R274" s="37"/>
      <c r="S274" s="37"/>
      <c r="T274" s="60"/>
      <c r="U274" s="61"/>
      <c r="V274" s="61"/>
      <c r="W274" s="61"/>
      <c r="X274" s="61"/>
      <c r="Y274" s="61"/>
      <c r="Z274" s="62"/>
      <c r="AA274" s="67"/>
      <c r="AB274" s="68"/>
      <c r="AC274" s="68"/>
      <c r="AD274" s="68"/>
      <c r="AE274" s="68"/>
      <c r="AF274" s="68"/>
      <c r="AG274" s="69"/>
    </row>
    <row r="275" spans="2:33" x14ac:dyDescent="0.3">
      <c r="B275" s="113"/>
      <c r="C275" s="176"/>
      <c r="D275" s="28"/>
      <c r="E275" s="33"/>
      <c r="F275" s="28"/>
      <c r="G275" s="23"/>
      <c r="H275" s="25"/>
      <c r="I275" s="44"/>
      <c r="J275" s="45"/>
      <c r="K275" s="139"/>
      <c r="L275" s="25"/>
      <c r="M275" s="37"/>
      <c r="N275" s="37"/>
      <c r="O275" s="37"/>
      <c r="P275" s="37"/>
      <c r="Q275" s="37"/>
      <c r="R275" s="37"/>
      <c r="S275" s="37"/>
      <c r="T275" s="60"/>
      <c r="U275" s="61"/>
      <c r="V275" s="61"/>
      <c r="W275" s="61"/>
      <c r="X275" s="61"/>
      <c r="Y275" s="61"/>
      <c r="Z275" s="62"/>
      <c r="AA275" s="67"/>
      <c r="AB275" s="68"/>
      <c r="AC275" s="68"/>
      <c r="AD275" s="68"/>
      <c r="AE275" s="68"/>
      <c r="AF275" s="68"/>
      <c r="AG275" s="69"/>
    </row>
    <row r="276" spans="2:33" x14ac:dyDescent="0.3">
      <c r="B276" s="113"/>
      <c r="C276" s="176"/>
      <c r="D276" s="28"/>
      <c r="E276" s="33"/>
      <c r="F276" s="28"/>
      <c r="G276" s="23"/>
      <c r="H276" s="25"/>
      <c r="I276" s="44"/>
      <c r="J276" s="45"/>
      <c r="K276" s="139"/>
      <c r="L276" s="25"/>
      <c r="M276" s="37"/>
      <c r="N276" s="37"/>
      <c r="O276" s="37"/>
      <c r="P276" s="37"/>
      <c r="Q276" s="37"/>
      <c r="R276" s="37"/>
      <c r="S276" s="37"/>
      <c r="T276" s="60"/>
      <c r="U276" s="61"/>
      <c r="V276" s="61"/>
      <c r="W276" s="61"/>
      <c r="X276" s="61"/>
      <c r="Y276" s="61"/>
      <c r="Z276" s="62"/>
      <c r="AA276" s="67"/>
      <c r="AB276" s="68"/>
      <c r="AC276" s="68"/>
      <c r="AD276" s="68"/>
      <c r="AE276" s="68"/>
      <c r="AF276" s="68"/>
      <c r="AG276" s="69"/>
    </row>
    <row r="277" spans="2:33" x14ac:dyDescent="0.3">
      <c r="B277" s="113"/>
      <c r="C277" s="176"/>
      <c r="D277" s="28"/>
      <c r="E277" s="33"/>
      <c r="F277" s="28"/>
      <c r="G277" s="23"/>
      <c r="H277" s="25"/>
      <c r="I277" s="44"/>
      <c r="J277" s="45"/>
      <c r="K277" s="139"/>
      <c r="L277" s="25"/>
      <c r="M277" s="37"/>
      <c r="N277" s="37"/>
      <c r="O277" s="37"/>
      <c r="P277" s="37"/>
      <c r="Q277" s="37"/>
      <c r="R277" s="37"/>
      <c r="S277" s="37"/>
      <c r="T277" s="60"/>
      <c r="U277" s="61"/>
      <c r="V277" s="61"/>
      <c r="W277" s="61"/>
      <c r="X277" s="61"/>
      <c r="Y277" s="61"/>
      <c r="Z277" s="62"/>
      <c r="AA277" s="67"/>
      <c r="AB277" s="68"/>
      <c r="AC277" s="68"/>
      <c r="AD277" s="68"/>
      <c r="AE277" s="68"/>
      <c r="AF277" s="68"/>
      <c r="AG277" s="69"/>
    </row>
    <row r="278" spans="2:33" x14ac:dyDescent="0.3">
      <c r="B278" s="113"/>
      <c r="C278" s="176"/>
      <c r="D278" s="28"/>
      <c r="E278" s="33"/>
      <c r="F278" s="28"/>
      <c r="G278" s="23"/>
      <c r="H278" s="25"/>
      <c r="I278" s="44"/>
      <c r="J278" s="45"/>
      <c r="K278" s="139"/>
      <c r="L278" s="25"/>
      <c r="M278" s="37"/>
      <c r="N278" s="37"/>
      <c r="O278" s="37"/>
      <c r="P278" s="37"/>
      <c r="Q278" s="37"/>
      <c r="R278" s="37"/>
      <c r="S278" s="37"/>
      <c r="T278" s="60"/>
      <c r="U278" s="61"/>
      <c r="V278" s="61"/>
      <c r="W278" s="61"/>
      <c r="X278" s="61"/>
      <c r="Y278" s="61"/>
      <c r="Z278" s="62"/>
      <c r="AA278" s="67"/>
      <c r="AB278" s="68"/>
      <c r="AC278" s="68"/>
      <c r="AD278" s="68"/>
      <c r="AE278" s="68"/>
      <c r="AF278" s="68"/>
      <c r="AG278" s="69"/>
    </row>
    <row r="279" spans="2:33" x14ac:dyDescent="0.3">
      <c r="B279" s="113"/>
      <c r="C279" s="176"/>
      <c r="D279" s="28"/>
      <c r="E279" s="33"/>
      <c r="F279" s="28"/>
      <c r="G279" s="23"/>
      <c r="H279" s="25"/>
      <c r="I279" s="44"/>
      <c r="J279" s="45"/>
      <c r="K279" s="139"/>
      <c r="L279" s="25"/>
      <c r="M279" s="37"/>
      <c r="N279" s="37"/>
      <c r="O279" s="37"/>
      <c r="P279" s="37"/>
      <c r="Q279" s="37"/>
      <c r="R279" s="37"/>
      <c r="S279" s="37"/>
      <c r="T279" s="60"/>
      <c r="U279" s="61"/>
      <c r="V279" s="61"/>
      <c r="W279" s="61"/>
      <c r="X279" s="61"/>
      <c r="Y279" s="61"/>
      <c r="Z279" s="62"/>
      <c r="AA279" s="67"/>
      <c r="AB279" s="68"/>
      <c r="AC279" s="68"/>
      <c r="AD279" s="68"/>
      <c r="AE279" s="68"/>
      <c r="AF279" s="68"/>
      <c r="AG279" s="69"/>
    </row>
    <row r="280" spans="2:33" x14ac:dyDescent="0.3">
      <c r="B280" s="113"/>
      <c r="C280" s="176"/>
      <c r="D280" s="28"/>
      <c r="E280" s="33"/>
      <c r="F280" s="28"/>
      <c r="G280" s="23"/>
      <c r="H280" s="25"/>
      <c r="I280" s="44"/>
      <c r="J280" s="45"/>
      <c r="K280" s="139"/>
      <c r="L280" s="25"/>
      <c r="M280" s="37"/>
      <c r="N280" s="37"/>
      <c r="O280" s="37"/>
      <c r="P280" s="37"/>
      <c r="Q280" s="37"/>
      <c r="R280" s="37"/>
      <c r="S280" s="37"/>
      <c r="T280" s="60"/>
      <c r="U280" s="61"/>
      <c r="V280" s="61"/>
      <c r="W280" s="61"/>
      <c r="X280" s="61"/>
      <c r="Y280" s="61"/>
      <c r="Z280" s="62"/>
      <c r="AA280" s="67"/>
      <c r="AB280" s="68"/>
      <c r="AC280" s="68"/>
      <c r="AD280" s="68"/>
      <c r="AE280" s="68"/>
      <c r="AF280" s="68"/>
      <c r="AG280" s="69"/>
    </row>
    <row r="281" spans="2:33" x14ac:dyDescent="0.3">
      <c r="B281" s="113"/>
      <c r="C281" s="176"/>
      <c r="D281" s="28"/>
      <c r="E281" s="33"/>
      <c r="F281" s="28"/>
      <c r="G281" s="23"/>
      <c r="H281" s="25"/>
      <c r="I281" s="44"/>
      <c r="J281" s="45"/>
      <c r="K281" s="139"/>
      <c r="L281" s="25"/>
      <c r="M281" s="37"/>
      <c r="N281" s="37"/>
      <c r="O281" s="37"/>
      <c r="P281" s="37"/>
      <c r="Q281" s="37"/>
      <c r="R281" s="37"/>
      <c r="S281" s="37"/>
      <c r="T281" s="60"/>
      <c r="U281" s="61"/>
      <c r="V281" s="61"/>
      <c r="W281" s="61"/>
      <c r="X281" s="61"/>
      <c r="Y281" s="61"/>
      <c r="Z281" s="62"/>
      <c r="AA281" s="67"/>
      <c r="AB281" s="68"/>
      <c r="AC281" s="68"/>
      <c r="AD281" s="68"/>
      <c r="AE281" s="68"/>
      <c r="AF281" s="68"/>
      <c r="AG281" s="69"/>
    </row>
    <row r="282" spans="2:33" x14ac:dyDescent="0.3">
      <c r="B282" s="113"/>
      <c r="C282" s="176"/>
      <c r="D282" s="28"/>
      <c r="E282" s="33"/>
      <c r="F282" s="28"/>
      <c r="G282" s="23"/>
      <c r="H282" s="25"/>
      <c r="I282" s="44"/>
      <c r="J282" s="45"/>
      <c r="K282" s="139"/>
      <c r="L282" s="25"/>
      <c r="M282" s="37"/>
      <c r="N282" s="37"/>
      <c r="O282" s="37"/>
      <c r="P282" s="37"/>
      <c r="Q282" s="37"/>
      <c r="R282" s="37"/>
      <c r="S282" s="37"/>
      <c r="T282" s="60"/>
      <c r="U282" s="61"/>
      <c r="V282" s="61"/>
      <c r="W282" s="61"/>
      <c r="X282" s="61"/>
      <c r="Y282" s="61"/>
      <c r="Z282" s="62"/>
      <c r="AA282" s="67"/>
      <c r="AB282" s="68"/>
      <c r="AC282" s="68"/>
      <c r="AD282" s="68"/>
      <c r="AE282" s="68"/>
      <c r="AF282" s="68"/>
      <c r="AG282" s="69"/>
    </row>
    <row r="283" spans="2:33" x14ac:dyDescent="0.3">
      <c r="B283" s="113"/>
      <c r="C283" s="176"/>
      <c r="D283" s="28"/>
      <c r="E283" s="33"/>
      <c r="F283" s="28"/>
      <c r="G283" s="23"/>
      <c r="H283" s="25"/>
      <c r="I283" s="44"/>
      <c r="J283" s="45"/>
      <c r="K283" s="139"/>
      <c r="L283" s="25"/>
      <c r="M283" s="37"/>
      <c r="N283" s="37"/>
      <c r="O283" s="37"/>
      <c r="P283" s="37"/>
      <c r="Q283" s="37"/>
      <c r="R283" s="37"/>
      <c r="S283" s="37"/>
      <c r="T283" s="60"/>
      <c r="U283" s="61"/>
      <c r="V283" s="61"/>
      <c r="W283" s="61"/>
      <c r="X283" s="61"/>
      <c r="Y283" s="61"/>
      <c r="Z283" s="62"/>
      <c r="AA283" s="67"/>
      <c r="AB283" s="68"/>
      <c r="AC283" s="68"/>
      <c r="AD283" s="68"/>
      <c r="AE283" s="68"/>
      <c r="AF283" s="68"/>
      <c r="AG283" s="69"/>
    </row>
    <row r="284" spans="2:33" x14ac:dyDescent="0.3">
      <c r="B284" s="113"/>
      <c r="C284" s="176"/>
      <c r="D284" s="28"/>
      <c r="E284" s="33"/>
      <c r="F284" s="28"/>
      <c r="G284" s="23"/>
      <c r="H284" s="25"/>
      <c r="I284" s="44"/>
      <c r="J284" s="45"/>
      <c r="K284" s="139"/>
      <c r="L284" s="25"/>
      <c r="M284" s="37"/>
      <c r="N284" s="37"/>
      <c r="O284" s="37"/>
      <c r="P284" s="37"/>
      <c r="Q284" s="37"/>
      <c r="R284" s="37"/>
      <c r="S284" s="37"/>
      <c r="T284" s="60"/>
      <c r="U284" s="61"/>
      <c r="V284" s="61"/>
      <c r="W284" s="61"/>
      <c r="X284" s="61"/>
      <c r="Y284" s="61"/>
      <c r="Z284" s="62"/>
      <c r="AA284" s="67"/>
      <c r="AB284" s="68"/>
      <c r="AC284" s="68"/>
      <c r="AD284" s="68"/>
      <c r="AE284" s="68"/>
      <c r="AF284" s="68"/>
      <c r="AG284" s="69"/>
    </row>
    <row r="285" spans="2:33" x14ac:dyDescent="0.3">
      <c r="B285" s="113"/>
      <c r="C285" s="176"/>
      <c r="D285" s="28"/>
      <c r="E285" s="33"/>
      <c r="F285" s="28"/>
      <c r="G285" s="23"/>
      <c r="H285" s="25"/>
      <c r="I285" s="44"/>
      <c r="J285" s="45"/>
      <c r="K285" s="139"/>
      <c r="L285" s="25"/>
      <c r="M285" s="37"/>
      <c r="N285" s="37"/>
      <c r="O285" s="37"/>
      <c r="P285" s="37"/>
      <c r="Q285" s="37"/>
      <c r="R285" s="37"/>
      <c r="S285" s="37"/>
      <c r="T285" s="60"/>
      <c r="U285" s="61"/>
      <c r="V285" s="61"/>
      <c r="W285" s="61"/>
      <c r="X285" s="61"/>
      <c r="Y285" s="61"/>
      <c r="Z285" s="62"/>
      <c r="AA285" s="67"/>
      <c r="AB285" s="68"/>
      <c r="AC285" s="68"/>
      <c r="AD285" s="68"/>
      <c r="AE285" s="68"/>
      <c r="AF285" s="68"/>
      <c r="AG285" s="69"/>
    </row>
    <row r="286" spans="2:33" x14ac:dyDescent="0.3">
      <c r="B286" s="113"/>
      <c r="C286" s="176"/>
      <c r="D286" s="28"/>
      <c r="E286" s="33"/>
      <c r="F286" s="28"/>
      <c r="G286" s="23"/>
      <c r="H286" s="25"/>
      <c r="I286" s="44"/>
      <c r="J286" s="45"/>
      <c r="K286" s="139"/>
      <c r="L286" s="25"/>
      <c r="M286" s="37"/>
      <c r="N286" s="37"/>
      <c r="O286" s="37"/>
      <c r="P286" s="37"/>
      <c r="Q286" s="37"/>
      <c r="R286" s="37"/>
      <c r="S286" s="37"/>
      <c r="T286" s="60"/>
      <c r="U286" s="61"/>
      <c r="V286" s="61"/>
      <c r="W286" s="61"/>
      <c r="X286" s="61"/>
      <c r="Y286" s="61"/>
      <c r="Z286" s="62"/>
      <c r="AA286" s="67"/>
      <c r="AB286" s="68"/>
      <c r="AC286" s="68"/>
      <c r="AD286" s="68"/>
      <c r="AE286" s="68"/>
      <c r="AF286" s="68"/>
      <c r="AG286" s="69"/>
    </row>
    <row r="287" spans="2:33" x14ac:dyDescent="0.3">
      <c r="B287" s="113"/>
      <c r="C287" s="176"/>
      <c r="D287" s="28"/>
      <c r="E287" s="33"/>
      <c r="F287" s="28"/>
      <c r="G287" s="23"/>
      <c r="H287" s="25"/>
      <c r="I287" s="44"/>
      <c r="J287" s="45"/>
      <c r="K287" s="139"/>
      <c r="L287" s="25"/>
      <c r="M287" s="37"/>
      <c r="N287" s="37"/>
      <c r="O287" s="37"/>
      <c r="P287" s="37"/>
      <c r="Q287" s="37"/>
      <c r="R287" s="37"/>
      <c r="S287" s="37"/>
      <c r="T287" s="60"/>
      <c r="U287" s="61"/>
      <c r="V287" s="61"/>
      <c r="W287" s="61"/>
      <c r="X287" s="61"/>
      <c r="Y287" s="61"/>
      <c r="Z287" s="62"/>
      <c r="AA287" s="67"/>
      <c r="AB287" s="68"/>
      <c r="AC287" s="68"/>
      <c r="AD287" s="68"/>
      <c r="AE287" s="68"/>
      <c r="AF287" s="68"/>
      <c r="AG287" s="69"/>
    </row>
    <row r="288" spans="2:33" x14ac:dyDescent="0.3">
      <c r="B288" s="113"/>
      <c r="C288" s="176"/>
      <c r="D288" s="28"/>
      <c r="E288" s="33"/>
      <c r="F288" s="28"/>
      <c r="G288" s="23"/>
      <c r="H288" s="25"/>
      <c r="I288" s="44"/>
      <c r="J288" s="45"/>
      <c r="K288" s="139"/>
      <c r="L288" s="25"/>
      <c r="M288" s="37"/>
      <c r="N288" s="37"/>
      <c r="O288" s="37"/>
      <c r="P288" s="37"/>
      <c r="Q288" s="37"/>
      <c r="R288" s="37"/>
      <c r="S288" s="37"/>
      <c r="T288" s="60"/>
      <c r="U288" s="61"/>
      <c r="V288" s="61"/>
      <c r="W288" s="61"/>
      <c r="X288" s="61"/>
      <c r="Y288" s="61"/>
      <c r="Z288" s="62"/>
      <c r="AA288" s="67"/>
      <c r="AB288" s="68"/>
      <c r="AC288" s="68"/>
      <c r="AD288" s="68"/>
      <c r="AE288" s="68"/>
      <c r="AF288" s="68"/>
      <c r="AG288" s="69"/>
    </row>
    <row r="289" spans="2:33" x14ac:dyDescent="0.3">
      <c r="B289" s="113"/>
      <c r="C289" s="176"/>
      <c r="D289" s="28"/>
      <c r="E289" s="33"/>
      <c r="F289" s="28"/>
      <c r="G289" s="23"/>
      <c r="H289" s="25"/>
      <c r="I289" s="44"/>
      <c r="J289" s="45"/>
      <c r="K289" s="139"/>
      <c r="L289" s="25"/>
      <c r="M289" s="37"/>
      <c r="N289" s="37"/>
      <c r="O289" s="37"/>
      <c r="P289" s="37"/>
      <c r="Q289" s="37"/>
      <c r="R289" s="37"/>
      <c r="S289" s="37"/>
      <c r="T289" s="60"/>
      <c r="U289" s="61"/>
      <c r="V289" s="61"/>
      <c r="W289" s="61"/>
      <c r="X289" s="61"/>
      <c r="Y289" s="61"/>
      <c r="Z289" s="62"/>
      <c r="AA289" s="67"/>
      <c r="AB289" s="68"/>
      <c r="AC289" s="68"/>
      <c r="AD289" s="68"/>
      <c r="AE289" s="68"/>
      <c r="AF289" s="68"/>
      <c r="AG289" s="69"/>
    </row>
    <row r="290" spans="2:33" x14ac:dyDescent="0.3">
      <c r="B290" s="113"/>
      <c r="C290" s="176"/>
      <c r="D290" s="28"/>
      <c r="E290" s="33"/>
      <c r="F290" s="28"/>
      <c r="G290" s="23"/>
      <c r="H290" s="25"/>
      <c r="I290" s="44"/>
      <c r="J290" s="45"/>
      <c r="K290" s="139"/>
      <c r="L290" s="25"/>
      <c r="M290" s="37"/>
      <c r="N290" s="37"/>
      <c r="O290" s="37"/>
      <c r="P290" s="37"/>
      <c r="Q290" s="37"/>
      <c r="R290" s="37"/>
      <c r="S290" s="37"/>
      <c r="T290" s="60"/>
      <c r="U290" s="61"/>
      <c r="V290" s="61"/>
      <c r="W290" s="61"/>
      <c r="X290" s="61"/>
      <c r="Y290" s="61"/>
      <c r="Z290" s="62"/>
      <c r="AA290" s="67"/>
      <c r="AB290" s="68"/>
      <c r="AC290" s="68"/>
      <c r="AD290" s="68"/>
      <c r="AE290" s="68"/>
      <c r="AF290" s="68"/>
      <c r="AG290" s="69"/>
    </row>
    <row r="291" spans="2:33" x14ac:dyDescent="0.3">
      <c r="B291" s="113"/>
      <c r="C291" s="176"/>
      <c r="D291" s="28"/>
      <c r="E291" s="33"/>
      <c r="F291" s="28"/>
      <c r="G291" s="23"/>
      <c r="H291" s="25"/>
      <c r="I291" s="44"/>
      <c r="J291" s="45"/>
      <c r="K291" s="139"/>
      <c r="L291" s="25"/>
      <c r="M291" s="37"/>
      <c r="N291" s="37"/>
      <c r="O291" s="37"/>
      <c r="P291" s="37"/>
      <c r="Q291" s="37"/>
      <c r="R291" s="37"/>
      <c r="S291" s="37"/>
      <c r="T291" s="60"/>
      <c r="U291" s="61"/>
      <c r="V291" s="61"/>
      <c r="W291" s="61"/>
      <c r="X291" s="61"/>
      <c r="Y291" s="61"/>
      <c r="Z291" s="62"/>
      <c r="AA291" s="67"/>
      <c r="AB291" s="68"/>
      <c r="AC291" s="68"/>
      <c r="AD291" s="68"/>
      <c r="AE291" s="68"/>
      <c r="AF291" s="68"/>
      <c r="AG291" s="69"/>
    </row>
    <row r="292" spans="2:33" x14ac:dyDescent="0.3">
      <c r="B292" s="113"/>
      <c r="C292" s="176"/>
      <c r="D292" s="28"/>
      <c r="E292" s="33"/>
      <c r="F292" s="28"/>
      <c r="G292" s="23"/>
      <c r="H292" s="25"/>
      <c r="I292" s="44"/>
      <c r="J292" s="45"/>
      <c r="K292" s="139"/>
      <c r="L292" s="25"/>
      <c r="M292" s="37"/>
      <c r="N292" s="37"/>
      <c r="O292" s="37"/>
      <c r="P292" s="37"/>
      <c r="Q292" s="37"/>
      <c r="R292" s="37"/>
      <c r="S292" s="37"/>
      <c r="T292" s="60"/>
      <c r="U292" s="61"/>
      <c r="V292" s="61"/>
      <c r="W292" s="61"/>
      <c r="X292" s="61"/>
      <c r="Y292" s="61"/>
      <c r="Z292" s="62"/>
      <c r="AA292" s="67"/>
      <c r="AB292" s="68"/>
      <c r="AC292" s="68"/>
      <c r="AD292" s="68"/>
      <c r="AE292" s="68"/>
      <c r="AF292" s="68"/>
      <c r="AG292" s="69"/>
    </row>
    <row r="293" spans="2:33" x14ac:dyDescent="0.3">
      <c r="B293" s="113"/>
      <c r="C293" s="176"/>
      <c r="D293" s="28"/>
      <c r="E293" s="33"/>
      <c r="F293" s="28"/>
      <c r="G293" s="23"/>
      <c r="H293" s="25"/>
      <c r="I293" s="44"/>
      <c r="J293" s="45"/>
      <c r="K293" s="139"/>
      <c r="L293" s="25"/>
      <c r="M293" s="37"/>
      <c r="N293" s="37"/>
      <c r="O293" s="37"/>
      <c r="P293" s="37"/>
      <c r="Q293" s="37"/>
      <c r="R293" s="37"/>
      <c r="S293" s="37"/>
      <c r="T293" s="60"/>
      <c r="U293" s="61"/>
      <c r="V293" s="61"/>
      <c r="W293" s="61"/>
      <c r="X293" s="61"/>
      <c r="Y293" s="61"/>
      <c r="Z293" s="62"/>
      <c r="AA293" s="67"/>
      <c r="AB293" s="68"/>
      <c r="AC293" s="68"/>
      <c r="AD293" s="68"/>
      <c r="AE293" s="68"/>
      <c r="AF293" s="68"/>
      <c r="AG293" s="69"/>
    </row>
    <row r="294" spans="2:33" x14ac:dyDescent="0.3">
      <c r="B294" s="113"/>
      <c r="C294" s="176"/>
      <c r="D294" s="28"/>
      <c r="E294" s="33"/>
      <c r="F294" s="28"/>
      <c r="G294" s="23"/>
      <c r="H294" s="25"/>
      <c r="I294" s="44"/>
      <c r="J294" s="45"/>
      <c r="K294" s="139"/>
      <c r="L294" s="25"/>
      <c r="M294" s="37"/>
      <c r="N294" s="37"/>
      <c r="O294" s="37"/>
      <c r="P294" s="37"/>
      <c r="Q294" s="37"/>
      <c r="R294" s="37"/>
      <c r="S294" s="37"/>
      <c r="T294" s="60"/>
      <c r="U294" s="61"/>
      <c r="V294" s="61"/>
      <c r="W294" s="61"/>
      <c r="X294" s="61"/>
      <c r="Y294" s="61"/>
      <c r="Z294" s="62"/>
      <c r="AA294" s="67"/>
      <c r="AB294" s="68"/>
      <c r="AC294" s="68"/>
      <c r="AD294" s="68"/>
      <c r="AE294" s="68"/>
      <c r="AF294" s="68"/>
      <c r="AG294" s="69"/>
    </row>
    <row r="295" spans="2:33" x14ac:dyDescent="0.3">
      <c r="B295" s="113"/>
      <c r="C295" s="176"/>
      <c r="D295" s="28"/>
      <c r="E295" s="33"/>
      <c r="F295" s="28"/>
      <c r="G295" s="23"/>
      <c r="H295" s="25"/>
      <c r="I295" s="44"/>
      <c r="J295" s="45"/>
      <c r="K295" s="139"/>
      <c r="L295" s="25"/>
      <c r="M295" s="37"/>
      <c r="N295" s="37"/>
      <c r="O295" s="37"/>
      <c r="P295" s="37"/>
      <c r="Q295" s="37"/>
      <c r="R295" s="37"/>
      <c r="S295" s="37"/>
      <c r="T295" s="60"/>
      <c r="U295" s="61"/>
      <c r="V295" s="61"/>
      <c r="W295" s="61"/>
      <c r="X295" s="61"/>
      <c r="Y295" s="61"/>
      <c r="Z295" s="62"/>
      <c r="AA295" s="67"/>
      <c r="AB295" s="68"/>
      <c r="AC295" s="68"/>
      <c r="AD295" s="68"/>
      <c r="AE295" s="68"/>
      <c r="AF295" s="68"/>
      <c r="AG295" s="69"/>
    </row>
    <row r="296" spans="2:33" x14ac:dyDescent="0.3">
      <c r="B296" s="113"/>
      <c r="C296" s="176"/>
      <c r="D296" s="28"/>
      <c r="E296" s="33"/>
      <c r="F296" s="28"/>
      <c r="G296" s="23"/>
      <c r="H296" s="25"/>
      <c r="I296" s="44"/>
      <c r="J296" s="45"/>
      <c r="K296" s="139"/>
      <c r="L296" s="25"/>
      <c r="M296" s="37"/>
      <c r="N296" s="37"/>
      <c r="O296" s="37"/>
      <c r="P296" s="37"/>
      <c r="Q296" s="37"/>
      <c r="R296" s="37"/>
      <c r="S296" s="37"/>
      <c r="T296" s="60"/>
      <c r="U296" s="61"/>
      <c r="V296" s="61"/>
      <c r="W296" s="61"/>
      <c r="X296" s="61"/>
      <c r="Y296" s="61"/>
      <c r="Z296" s="62"/>
      <c r="AA296" s="67"/>
      <c r="AB296" s="68"/>
      <c r="AC296" s="68"/>
      <c r="AD296" s="68"/>
      <c r="AE296" s="68"/>
      <c r="AF296" s="68"/>
      <c r="AG296" s="69"/>
    </row>
    <row r="297" spans="2:33" x14ac:dyDescent="0.3">
      <c r="B297" s="113"/>
      <c r="C297" s="176"/>
      <c r="D297" s="28"/>
      <c r="E297" s="33"/>
      <c r="F297" s="28"/>
      <c r="G297" s="23"/>
      <c r="H297" s="25"/>
      <c r="I297" s="44"/>
      <c r="J297" s="45"/>
      <c r="K297" s="139"/>
      <c r="L297" s="25"/>
      <c r="M297" s="37"/>
      <c r="N297" s="37"/>
      <c r="O297" s="37"/>
      <c r="P297" s="37"/>
      <c r="Q297" s="37"/>
      <c r="R297" s="37"/>
      <c r="S297" s="37"/>
      <c r="T297" s="60"/>
      <c r="U297" s="61"/>
      <c r="V297" s="61"/>
      <c r="W297" s="61"/>
      <c r="X297" s="61"/>
      <c r="Y297" s="61"/>
      <c r="Z297" s="62"/>
      <c r="AA297" s="67"/>
      <c r="AB297" s="68"/>
      <c r="AC297" s="68"/>
      <c r="AD297" s="68"/>
      <c r="AE297" s="68"/>
      <c r="AF297" s="68"/>
      <c r="AG297" s="69"/>
    </row>
    <row r="298" spans="2:33" x14ac:dyDescent="0.3">
      <c r="B298" s="113"/>
      <c r="C298" s="176"/>
      <c r="D298" s="28"/>
      <c r="E298" s="33"/>
      <c r="F298" s="28"/>
      <c r="G298" s="23"/>
      <c r="H298" s="25"/>
      <c r="I298" s="44"/>
      <c r="J298" s="45"/>
      <c r="K298" s="139"/>
      <c r="L298" s="25"/>
      <c r="M298" s="37"/>
      <c r="N298" s="37"/>
      <c r="O298" s="37"/>
      <c r="P298" s="37"/>
      <c r="Q298" s="37"/>
      <c r="R298" s="37"/>
      <c r="S298" s="37"/>
      <c r="T298" s="60"/>
      <c r="U298" s="61"/>
      <c r="V298" s="61"/>
      <c r="W298" s="61"/>
      <c r="X298" s="61"/>
      <c r="Y298" s="61"/>
      <c r="Z298" s="62"/>
      <c r="AA298" s="67"/>
      <c r="AB298" s="68"/>
      <c r="AC298" s="68"/>
      <c r="AD298" s="68"/>
      <c r="AE298" s="68"/>
      <c r="AF298" s="68"/>
      <c r="AG298" s="69"/>
    </row>
    <row r="299" spans="2:33" x14ac:dyDescent="0.3">
      <c r="B299" s="113"/>
      <c r="C299" s="176"/>
      <c r="D299" s="28"/>
      <c r="E299" s="33"/>
      <c r="F299" s="28"/>
      <c r="G299" s="23"/>
      <c r="H299" s="25"/>
      <c r="I299" s="44"/>
      <c r="J299" s="45"/>
      <c r="K299" s="139"/>
      <c r="L299" s="25"/>
      <c r="M299" s="37"/>
      <c r="N299" s="37"/>
      <c r="O299" s="37"/>
      <c r="P299" s="37"/>
      <c r="Q299" s="37"/>
      <c r="R299" s="37"/>
      <c r="S299" s="37"/>
      <c r="T299" s="60"/>
      <c r="U299" s="61"/>
      <c r="V299" s="61"/>
      <c r="W299" s="61"/>
      <c r="X299" s="61"/>
      <c r="Y299" s="61"/>
      <c r="Z299" s="62"/>
      <c r="AA299" s="67"/>
      <c r="AB299" s="68"/>
      <c r="AC299" s="68"/>
      <c r="AD299" s="68"/>
      <c r="AE299" s="68"/>
      <c r="AF299" s="68"/>
      <c r="AG299" s="69"/>
    </row>
    <row r="300" spans="2:33" x14ac:dyDescent="0.3">
      <c r="B300" s="113"/>
      <c r="C300" s="176"/>
      <c r="D300" s="28"/>
      <c r="E300" s="33"/>
      <c r="F300" s="28"/>
      <c r="G300" s="23"/>
      <c r="H300" s="25"/>
      <c r="I300" s="44"/>
      <c r="J300" s="45"/>
      <c r="K300" s="139"/>
      <c r="L300" s="25"/>
      <c r="M300" s="37"/>
      <c r="N300" s="37"/>
      <c r="O300" s="37"/>
      <c r="P300" s="37"/>
      <c r="Q300" s="37"/>
      <c r="R300" s="37"/>
      <c r="S300" s="37"/>
      <c r="T300" s="60"/>
      <c r="U300" s="61"/>
      <c r="V300" s="61"/>
      <c r="W300" s="61"/>
      <c r="X300" s="61"/>
      <c r="Y300" s="61"/>
      <c r="Z300" s="62"/>
      <c r="AA300" s="67"/>
      <c r="AB300" s="68"/>
      <c r="AC300" s="68"/>
      <c r="AD300" s="68"/>
      <c r="AE300" s="68"/>
      <c r="AF300" s="68"/>
      <c r="AG300" s="69"/>
    </row>
    <row r="301" spans="2:33" x14ac:dyDescent="0.3">
      <c r="B301" s="113"/>
      <c r="C301" s="176"/>
      <c r="D301" s="28"/>
      <c r="E301" s="33"/>
      <c r="F301" s="28"/>
      <c r="G301" s="23"/>
      <c r="H301" s="25"/>
      <c r="I301" s="44"/>
      <c r="J301" s="45"/>
      <c r="K301" s="139"/>
      <c r="L301" s="25"/>
      <c r="M301" s="37"/>
      <c r="N301" s="37"/>
      <c r="O301" s="37"/>
      <c r="P301" s="37"/>
      <c r="Q301" s="37"/>
      <c r="R301" s="37"/>
      <c r="S301" s="37"/>
      <c r="T301" s="60"/>
      <c r="U301" s="61"/>
      <c r="V301" s="61"/>
      <c r="W301" s="61"/>
      <c r="X301" s="61"/>
      <c r="Y301" s="61"/>
      <c r="Z301" s="62"/>
      <c r="AA301" s="67"/>
      <c r="AB301" s="68"/>
      <c r="AC301" s="68"/>
      <c r="AD301" s="68"/>
      <c r="AE301" s="68"/>
      <c r="AF301" s="68"/>
      <c r="AG301" s="69"/>
    </row>
    <row r="302" spans="2:33" x14ac:dyDescent="0.3">
      <c r="B302" s="113"/>
      <c r="C302" s="176"/>
      <c r="D302" s="28"/>
      <c r="E302" s="33"/>
      <c r="F302" s="28"/>
      <c r="G302" s="23"/>
      <c r="H302" s="25"/>
      <c r="I302" s="44"/>
      <c r="J302" s="45"/>
      <c r="K302" s="139"/>
      <c r="L302" s="25"/>
      <c r="M302" s="37"/>
      <c r="N302" s="37"/>
      <c r="O302" s="37"/>
      <c r="P302" s="37"/>
      <c r="Q302" s="37"/>
      <c r="R302" s="37"/>
      <c r="S302" s="37"/>
      <c r="T302" s="60"/>
      <c r="U302" s="61"/>
      <c r="V302" s="61"/>
      <c r="W302" s="61"/>
      <c r="X302" s="61"/>
      <c r="Y302" s="61"/>
      <c r="Z302" s="62"/>
      <c r="AA302" s="67"/>
      <c r="AB302" s="68"/>
      <c r="AC302" s="68"/>
      <c r="AD302" s="68"/>
      <c r="AE302" s="68"/>
      <c r="AF302" s="68"/>
      <c r="AG302" s="69"/>
    </row>
    <row r="303" spans="2:33" x14ac:dyDescent="0.3">
      <c r="B303" s="113"/>
      <c r="C303" s="176"/>
      <c r="D303" s="28"/>
      <c r="E303" s="33"/>
      <c r="F303" s="28"/>
      <c r="G303" s="23"/>
      <c r="H303" s="25"/>
      <c r="I303" s="44"/>
      <c r="J303" s="45"/>
      <c r="K303" s="139"/>
      <c r="L303" s="25"/>
      <c r="M303" s="37"/>
      <c r="N303" s="37"/>
      <c r="O303" s="37"/>
      <c r="P303" s="37"/>
      <c r="Q303" s="37"/>
      <c r="R303" s="37"/>
      <c r="S303" s="37"/>
      <c r="T303" s="60"/>
      <c r="U303" s="61"/>
      <c r="V303" s="61"/>
      <c r="W303" s="61"/>
      <c r="X303" s="61"/>
      <c r="Y303" s="61"/>
      <c r="Z303" s="62"/>
      <c r="AA303" s="67"/>
      <c r="AB303" s="68"/>
      <c r="AC303" s="68"/>
      <c r="AD303" s="68"/>
      <c r="AE303" s="68"/>
      <c r="AF303" s="68"/>
      <c r="AG303" s="69"/>
    </row>
    <row r="304" spans="2:33" x14ac:dyDescent="0.3">
      <c r="B304" s="113"/>
      <c r="C304" s="176"/>
      <c r="D304" s="28"/>
      <c r="E304" s="33"/>
      <c r="F304" s="28"/>
      <c r="G304" s="23"/>
      <c r="H304" s="25"/>
      <c r="I304" s="44"/>
      <c r="J304" s="45"/>
      <c r="K304" s="139"/>
      <c r="L304" s="25"/>
      <c r="M304" s="37"/>
      <c r="N304" s="37"/>
      <c r="O304" s="37"/>
      <c r="P304" s="37"/>
      <c r="Q304" s="37"/>
      <c r="R304" s="37"/>
      <c r="S304" s="37"/>
      <c r="T304" s="60"/>
      <c r="U304" s="61"/>
      <c r="V304" s="61"/>
      <c r="W304" s="61"/>
      <c r="X304" s="61"/>
      <c r="Y304" s="61"/>
      <c r="Z304" s="62"/>
      <c r="AA304" s="67"/>
      <c r="AB304" s="68"/>
      <c r="AC304" s="68"/>
      <c r="AD304" s="68"/>
      <c r="AE304" s="68"/>
      <c r="AF304" s="68"/>
      <c r="AG304" s="69"/>
    </row>
    <row r="305" spans="2:33" x14ac:dyDescent="0.3">
      <c r="B305" s="113"/>
      <c r="C305" s="176"/>
      <c r="D305" s="28"/>
      <c r="E305" s="33"/>
      <c r="F305" s="28"/>
      <c r="G305" s="23"/>
      <c r="H305" s="25"/>
      <c r="I305" s="44"/>
      <c r="J305" s="45"/>
      <c r="K305" s="139"/>
      <c r="L305" s="25"/>
      <c r="M305" s="37"/>
      <c r="N305" s="37"/>
      <c r="O305" s="37"/>
      <c r="P305" s="37"/>
      <c r="Q305" s="37"/>
      <c r="R305" s="37"/>
      <c r="S305" s="37"/>
      <c r="T305" s="60"/>
      <c r="U305" s="61"/>
      <c r="V305" s="61"/>
      <c r="W305" s="61"/>
      <c r="X305" s="61"/>
      <c r="Y305" s="61"/>
      <c r="Z305" s="62"/>
      <c r="AA305" s="67"/>
      <c r="AB305" s="68"/>
      <c r="AC305" s="68"/>
      <c r="AD305" s="68"/>
      <c r="AE305" s="68"/>
      <c r="AF305" s="68"/>
      <c r="AG305" s="69"/>
    </row>
    <row r="306" spans="2:33" x14ac:dyDescent="0.3">
      <c r="B306" s="113"/>
      <c r="C306" s="176"/>
      <c r="D306" s="28"/>
      <c r="E306" s="33"/>
      <c r="F306" s="28"/>
      <c r="G306" s="23"/>
      <c r="H306" s="25"/>
      <c r="I306" s="44"/>
      <c r="J306" s="45"/>
      <c r="K306" s="139"/>
      <c r="L306" s="25"/>
      <c r="M306" s="37"/>
      <c r="N306" s="37"/>
      <c r="O306" s="37"/>
      <c r="P306" s="37"/>
      <c r="Q306" s="37"/>
      <c r="R306" s="37"/>
      <c r="S306" s="37"/>
      <c r="T306" s="60"/>
      <c r="U306" s="61"/>
      <c r="V306" s="61"/>
      <c r="W306" s="61"/>
      <c r="X306" s="61"/>
      <c r="Y306" s="61"/>
      <c r="Z306" s="62"/>
      <c r="AA306" s="67"/>
      <c r="AB306" s="68"/>
      <c r="AC306" s="68"/>
      <c r="AD306" s="68"/>
      <c r="AE306" s="68"/>
      <c r="AF306" s="68"/>
      <c r="AG306" s="69"/>
    </row>
    <row r="307" spans="2:33" x14ac:dyDescent="0.3">
      <c r="B307" s="113"/>
      <c r="C307" s="176"/>
      <c r="D307" s="28"/>
      <c r="E307" s="33"/>
      <c r="F307" s="28"/>
      <c r="G307" s="23"/>
      <c r="H307" s="25"/>
      <c r="I307" s="44"/>
      <c r="J307" s="45"/>
      <c r="K307" s="139"/>
      <c r="L307" s="25"/>
      <c r="M307" s="37"/>
      <c r="N307" s="37"/>
      <c r="O307" s="37"/>
      <c r="P307" s="37"/>
      <c r="Q307" s="37"/>
      <c r="R307" s="37"/>
      <c r="S307" s="37"/>
      <c r="T307" s="60"/>
      <c r="U307" s="61"/>
      <c r="V307" s="61"/>
      <c r="W307" s="61"/>
      <c r="X307" s="61"/>
      <c r="Y307" s="61"/>
      <c r="Z307" s="62"/>
      <c r="AA307" s="67"/>
      <c r="AB307" s="68"/>
      <c r="AC307" s="68"/>
      <c r="AD307" s="68"/>
      <c r="AE307" s="68"/>
      <c r="AF307" s="68"/>
      <c r="AG307" s="69"/>
    </row>
    <row r="308" spans="2:33" x14ac:dyDescent="0.3">
      <c r="B308" s="113"/>
      <c r="C308" s="176"/>
      <c r="D308" s="28"/>
      <c r="E308" s="33"/>
      <c r="F308" s="28"/>
      <c r="G308" s="23"/>
      <c r="H308" s="25"/>
      <c r="I308" s="44"/>
      <c r="J308" s="45"/>
      <c r="K308" s="139"/>
      <c r="L308" s="25"/>
      <c r="M308" s="37"/>
      <c r="N308" s="37"/>
      <c r="O308" s="37"/>
      <c r="P308" s="37"/>
      <c r="Q308" s="37"/>
      <c r="R308" s="37"/>
      <c r="S308" s="37"/>
      <c r="T308" s="60"/>
      <c r="U308" s="61"/>
      <c r="V308" s="61"/>
      <c r="W308" s="61"/>
      <c r="X308" s="61"/>
      <c r="Y308" s="61"/>
      <c r="Z308" s="62"/>
      <c r="AA308" s="67"/>
      <c r="AB308" s="68"/>
      <c r="AC308" s="68"/>
      <c r="AD308" s="68"/>
      <c r="AE308" s="68"/>
      <c r="AF308" s="68"/>
      <c r="AG308" s="69"/>
    </row>
    <row r="309" spans="2:33" x14ac:dyDescent="0.3">
      <c r="B309" s="113"/>
      <c r="C309" s="176"/>
      <c r="D309" s="28"/>
      <c r="E309" s="33"/>
      <c r="F309" s="28"/>
      <c r="G309" s="23"/>
      <c r="H309" s="25"/>
      <c r="I309" s="44"/>
      <c r="J309" s="45"/>
      <c r="K309" s="139"/>
      <c r="L309" s="25"/>
      <c r="M309" s="37"/>
      <c r="N309" s="37"/>
      <c r="O309" s="37"/>
      <c r="P309" s="37"/>
      <c r="Q309" s="37"/>
      <c r="R309" s="37"/>
      <c r="S309" s="37"/>
      <c r="T309" s="60"/>
      <c r="U309" s="61"/>
      <c r="V309" s="61"/>
      <c r="W309" s="61"/>
      <c r="X309" s="61"/>
      <c r="Y309" s="61"/>
      <c r="Z309" s="62"/>
      <c r="AA309" s="67"/>
      <c r="AB309" s="68"/>
      <c r="AC309" s="68"/>
      <c r="AD309" s="68"/>
      <c r="AE309" s="68"/>
      <c r="AF309" s="68"/>
      <c r="AG309" s="69"/>
    </row>
    <row r="310" spans="2:33" x14ac:dyDescent="0.3">
      <c r="B310" s="113"/>
      <c r="C310" s="176"/>
      <c r="D310" s="28"/>
      <c r="E310" s="33"/>
      <c r="F310" s="28"/>
      <c r="G310" s="23"/>
      <c r="H310" s="25"/>
      <c r="I310" s="44"/>
      <c r="J310" s="45"/>
      <c r="K310" s="139"/>
      <c r="L310" s="25"/>
      <c r="M310" s="37"/>
      <c r="N310" s="37"/>
      <c r="O310" s="37"/>
      <c r="P310" s="37"/>
      <c r="Q310" s="37"/>
      <c r="R310" s="37"/>
      <c r="S310" s="37"/>
      <c r="T310" s="60"/>
      <c r="U310" s="61"/>
      <c r="V310" s="61"/>
      <c r="W310" s="61"/>
      <c r="X310" s="61"/>
      <c r="Y310" s="61"/>
      <c r="Z310" s="62"/>
      <c r="AA310" s="67"/>
      <c r="AB310" s="68"/>
      <c r="AC310" s="68"/>
      <c r="AD310" s="68"/>
      <c r="AE310" s="68"/>
      <c r="AF310" s="68"/>
      <c r="AG310" s="69"/>
    </row>
    <row r="311" spans="2:33" x14ac:dyDescent="0.3">
      <c r="B311" s="113"/>
      <c r="C311" s="176"/>
      <c r="D311" s="28"/>
      <c r="E311" s="33"/>
      <c r="F311" s="28"/>
      <c r="G311" s="23"/>
      <c r="H311" s="25"/>
      <c r="I311" s="44"/>
      <c r="J311" s="45"/>
      <c r="K311" s="139"/>
      <c r="L311" s="25"/>
      <c r="M311" s="37"/>
      <c r="N311" s="37"/>
      <c r="O311" s="37"/>
      <c r="P311" s="37"/>
      <c r="Q311" s="37"/>
      <c r="R311" s="37"/>
      <c r="S311" s="37"/>
      <c r="T311" s="60"/>
      <c r="U311" s="61"/>
      <c r="V311" s="61"/>
      <c r="W311" s="61"/>
      <c r="X311" s="61"/>
      <c r="Y311" s="61"/>
      <c r="Z311" s="62"/>
      <c r="AA311" s="67"/>
      <c r="AB311" s="68"/>
      <c r="AC311" s="68"/>
      <c r="AD311" s="68"/>
      <c r="AE311" s="68"/>
      <c r="AF311" s="68"/>
      <c r="AG311" s="69"/>
    </row>
    <row r="312" spans="2:33" x14ac:dyDescent="0.3">
      <c r="B312" s="113"/>
      <c r="C312" s="176"/>
      <c r="D312" s="28"/>
      <c r="E312" s="33"/>
      <c r="F312" s="28"/>
      <c r="G312" s="23"/>
      <c r="H312" s="25"/>
      <c r="I312" s="44"/>
      <c r="J312" s="45"/>
      <c r="K312" s="139"/>
      <c r="L312" s="25"/>
      <c r="M312" s="37"/>
      <c r="N312" s="37"/>
      <c r="O312" s="37"/>
      <c r="P312" s="37"/>
      <c r="Q312" s="37"/>
      <c r="R312" s="37"/>
      <c r="S312" s="37"/>
      <c r="T312" s="60"/>
      <c r="U312" s="61"/>
      <c r="V312" s="61"/>
      <c r="W312" s="61"/>
      <c r="X312" s="61"/>
      <c r="Y312" s="61"/>
      <c r="Z312" s="62"/>
      <c r="AA312" s="67"/>
      <c r="AB312" s="68"/>
      <c r="AC312" s="68"/>
      <c r="AD312" s="68"/>
      <c r="AE312" s="68"/>
      <c r="AF312" s="68"/>
      <c r="AG312" s="69"/>
    </row>
    <row r="313" spans="2:33" x14ac:dyDescent="0.3">
      <c r="B313" s="113"/>
      <c r="C313" s="176"/>
      <c r="D313" s="28"/>
      <c r="E313" s="33"/>
      <c r="F313" s="28"/>
      <c r="G313" s="23"/>
      <c r="H313" s="25"/>
      <c r="I313" s="44"/>
      <c r="J313" s="45"/>
      <c r="K313" s="139"/>
      <c r="L313" s="25"/>
      <c r="M313" s="37"/>
      <c r="N313" s="37"/>
      <c r="O313" s="37"/>
      <c r="P313" s="37"/>
      <c r="Q313" s="37"/>
      <c r="R313" s="37"/>
      <c r="S313" s="37"/>
      <c r="T313" s="60"/>
      <c r="U313" s="61"/>
      <c r="V313" s="61"/>
      <c r="W313" s="61"/>
      <c r="X313" s="61"/>
      <c r="Y313" s="61"/>
      <c r="Z313" s="62"/>
      <c r="AA313" s="67"/>
      <c r="AB313" s="68"/>
      <c r="AC313" s="68"/>
      <c r="AD313" s="68"/>
      <c r="AE313" s="68"/>
      <c r="AF313" s="68"/>
      <c r="AG313" s="69"/>
    </row>
    <row r="314" spans="2:33" x14ac:dyDescent="0.3">
      <c r="B314" s="113"/>
      <c r="C314" s="176"/>
      <c r="D314" s="28"/>
      <c r="E314" s="33"/>
      <c r="F314" s="28"/>
      <c r="G314" s="23"/>
      <c r="H314" s="25"/>
      <c r="I314" s="44"/>
      <c r="J314" s="45"/>
      <c r="K314" s="139"/>
      <c r="L314" s="25"/>
      <c r="M314" s="37"/>
      <c r="N314" s="37"/>
      <c r="O314" s="37"/>
      <c r="P314" s="37"/>
      <c r="Q314" s="37"/>
      <c r="R314" s="37"/>
      <c r="S314" s="37"/>
      <c r="T314" s="60"/>
      <c r="U314" s="61"/>
      <c r="V314" s="61"/>
      <c r="W314" s="61"/>
      <c r="X314" s="61"/>
      <c r="Y314" s="61"/>
      <c r="Z314" s="62"/>
      <c r="AA314" s="67"/>
      <c r="AB314" s="68"/>
      <c r="AC314" s="68"/>
      <c r="AD314" s="68"/>
      <c r="AE314" s="68"/>
      <c r="AF314" s="68"/>
      <c r="AG314" s="69"/>
    </row>
    <row r="315" spans="2:33" x14ac:dyDescent="0.3">
      <c r="B315" s="113"/>
      <c r="C315" s="176"/>
      <c r="D315" s="28"/>
      <c r="E315" s="33"/>
      <c r="F315" s="28"/>
      <c r="G315" s="23"/>
      <c r="H315" s="25"/>
      <c r="I315" s="44"/>
      <c r="J315" s="45"/>
      <c r="K315" s="139"/>
      <c r="L315" s="25"/>
      <c r="M315" s="37"/>
      <c r="N315" s="37"/>
      <c r="O315" s="37"/>
      <c r="P315" s="37"/>
      <c r="Q315" s="37"/>
      <c r="R315" s="37"/>
      <c r="S315" s="37"/>
      <c r="T315" s="60"/>
      <c r="U315" s="61"/>
      <c r="V315" s="61"/>
      <c r="W315" s="61"/>
      <c r="X315" s="61"/>
      <c r="Y315" s="61"/>
      <c r="Z315" s="62"/>
      <c r="AA315" s="67"/>
      <c r="AB315" s="68"/>
      <c r="AC315" s="68"/>
      <c r="AD315" s="68"/>
      <c r="AE315" s="68"/>
      <c r="AF315" s="68"/>
      <c r="AG315" s="69"/>
    </row>
    <row r="316" spans="2:33" x14ac:dyDescent="0.3">
      <c r="B316" s="113"/>
      <c r="C316" s="176"/>
      <c r="D316" s="28"/>
      <c r="E316" s="33"/>
      <c r="F316" s="28"/>
      <c r="G316" s="23"/>
      <c r="H316" s="25"/>
      <c r="I316" s="44"/>
      <c r="J316" s="45"/>
      <c r="K316" s="139"/>
      <c r="L316" s="25"/>
      <c r="M316" s="37"/>
      <c r="N316" s="37"/>
      <c r="O316" s="37"/>
      <c r="P316" s="37"/>
      <c r="Q316" s="37"/>
      <c r="R316" s="37"/>
      <c r="S316" s="37"/>
      <c r="T316" s="60"/>
      <c r="U316" s="61"/>
      <c r="V316" s="61"/>
      <c r="W316" s="61"/>
      <c r="X316" s="61"/>
      <c r="Y316" s="61"/>
      <c r="Z316" s="62"/>
      <c r="AA316" s="67"/>
      <c r="AB316" s="68"/>
      <c r="AC316" s="68"/>
      <c r="AD316" s="68"/>
      <c r="AE316" s="68"/>
      <c r="AF316" s="68"/>
      <c r="AG316" s="69"/>
    </row>
    <row r="317" spans="2:33" x14ac:dyDescent="0.3">
      <c r="B317" s="113"/>
      <c r="C317" s="176"/>
      <c r="D317" s="28"/>
      <c r="E317" s="33"/>
      <c r="F317" s="28"/>
      <c r="G317" s="23"/>
      <c r="H317" s="25"/>
      <c r="I317" s="44"/>
      <c r="J317" s="45"/>
      <c r="K317" s="139"/>
      <c r="L317" s="25"/>
      <c r="M317" s="37"/>
      <c r="N317" s="37"/>
      <c r="O317" s="37"/>
      <c r="P317" s="37"/>
      <c r="Q317" s="37"/>
      <c r="R317" s="37"/>
      <c r="S317" s="37"/>
      <c r="T317" s="60"/>
      <c r="U317" s="61"/>
      <c r="V317" s="61"/>
      <c r="W317" s="61"/>
      <c r="X317" s="61"/>
      <c r="Y317" s="61"/>
      <c r="Z317" s="62"/>
      <c r="AA317" s="67"/>
      <c r="AB317" s="68"/>
      <c r="AC317" s="68"/>
      <c r="AD317" s="68"/>
      <c r="AE317" s="68"/>
      <c r="AF317" s="68"/>
      <c r="AG317" s="69"/>
    </row>
    <row r="318" spans="2:33" x14ac:dyDescent="0.3">
      <c r="B318" s="113"/>
      <c r="C318" s="176"/>
      <c r="D318" s="28"/>
      <c r="E318" s="33"/>
      <c r="F318" s="28"/>
      <c r="G318" s="23"/>
      <c r="H318" s="25"/>
      <c r="I318" s="44"/>
      <c r="J318" s="45"/>
      <c r="K318" s="139"/>
      <c r="L318" s="25"/>
      <c r="M318" s="37"/>
      <c r="N318" s="37"/>
      <c r="O318" s="37"/>
      <c r="P318" s="37"/>
      <c r="Q318" s="37"/>
      <c r="R318" s="37"/>
      <c r="S318" s="37"/>
      <c r="T318" s="60"/>
      <c r="U318" s="61"/>
      <c r="V318" s="61"/>
      <c r="W318" s="61"/>
      <c r="X318" s="61"/>
      <c r="Y318" s="61"/>
      <c r="Z318" s="62"/>
      <c r="AA318" s="67"/>
      <c r="AB318" s="68"/>
      <c r="AC318" s="68"/>
      <c r="AD318" s="68"/>
      <c r="AE318" s="68"/>
      <c r="AF318" s="68"/>
      <c r="AG318" s="69"/>
    </row>
    <row r="319" spans="2:33" x14ac:dyDescent="0.3">
      <c r="B319" s="113"/>
      <c r="C319" s="176"/>
      <c r="D319" s="28"/>
      <c r="E319" s="33"/>
      <c r="F319" s="28"/>
      <c r="G319" s="23"/>
      <c r="H319" s="25"/>
      <c r="I319" s="44"/>
      <c r="J319" s="45"/>
      <c r="K319" s="139"/>
      <c r="L319" s="25"/>
      <c r="M319" s="37"/>
      <c r="N319" s="37"/>
      <c r="O319" s="37"/>
      <c r="P319" s="37"/>
      <c r="Q319" s="37"/>
      <c r="R319" s="37"/>
      <c r="S319" s="37"/>
      <c r="T319" s="60"/>
      <c r="U319" s="61"/>
      <c r="V319" s="61"/>
      <c r="W319" s="61"/>
      <c r="X319" s="61"/>
      <c r="Y319" s="61"/>
      <c r="Z319" s="62"/>
      <c r="AA319" s="67"/>
      <c r="AB319" s="68"/>
      <c r="AC319" s="68"/>
      <c r="AD319" s="68"/>
      <c r="AE319" s="68"/>
      <c r="AF319" s="68"/>
      <c r="AG319" s="69"/>
    </row>
    <row r="320" spans="2:33" x14ac:dyDescent="0.3">
      <c r="B320" s="113"/>
      <c r="C320" s="176"/>
      <c r="D320" s="28"/>
      <c r="E320" s="33"/>
      <c r="F320" s="28"/>
      <c r="G320" s="23"/>
      <c r="H320" s="25"/>
      <c r="I320" s="44"/>
      <c r="J320" s="45"/>
      <c r="K320" s="139"/>
      <c r="L320" s="25"/>
      <c r="M320" s="37"/>
      <c r="N320" s="37"/>
      <c r="O320" s="37"/>
      <c r="P320" s="37"/>
      <c r="Q320" s="37"/>
      <c r="R320" s="37"/>
      <c r="S320" s="37"/>
      <c r="T320" s="60"/>
      <c r="U320" s="61"/>
      <c r="V320" s="61"/>
      <c r="W320" s="61"/>
      <c r="X320" s="61"/>
      <c r="Y320" s="61"/>
      <c r="Z320" s="62"/>
      <c r="AA320" s="67"/>
      <c r="AB320" s="68"/>
      <c r="AC320" s="68"/>
      <c r="AD320" s="68"/>
      <c r="AE320" s="68"/>
      <c r="AF320" s="68"/>
      <c r="AG320" s="69"/>
    </row>
    <row r="321" spans="2:33" x14ac:dyDescent="0.3">
      <c r="B321" s="113"/>
      <c r="C321" s="176"/>
      <c r="D321" s="28"/>
      <c r="E321" s="33"/>
      <c r="F321" s="28"/>
      <c r="G321" s="23"/>
      <c r="H321" s="25"/>
      <c r="I321" s="44"/>
      <c r="J321" s="45"/>
      <c r="K321" s="139"/>
      <c r="L321" s="25"/>
      <c r="M321" s="37"/>
      <c r="N321" s="37"/>
      <c r="O321" s="37"/>
      <c r="P321" s="37"/>
      <c r="Q321" s="37"/>
      <c r="R321" s="37"/>
      <c r="S321" s="37"/>
      <c r="T321" s="60"/>
      <c r="U321" s="61"/>
      <c r="V321" s="61"/>
      <c r="W321" s="61"/>
      <c r="X321" s="61"/>
      <c r="Y321" s="61"/>
      <c r="Z321" s="62"/>
      <c r="AA321" s="67"/>
      <c r="AB321" s="68"/>
      <c r="AC321" s="68"/>
      <c r="AD321" s="68"/>
      <c r="AE321" s="68"/>
      <c r="AF321" s="68"/>
      <c r="AG321" s="69"/>
    </row>
    <row r="322" spans="2:33" x14ac:dyDescent="0.3">
      <c r="B322" s="113"/>
      <c r="C322" s="176"/>
      <c r="D322" s="28"/>
      <c r="E322" s="33"/>
      <c r="F322" s="28"/>
      <c r="G322" s="23"/>
      <c r="H322" s="25"/>
      <c r="I322" s="44"/>
      <c r="J322" s="45"/>
      <c r="K322" s="139"/>
      <c r="L322" s="25"/>
      <c r="M322" s="37"/>
      <c r="N322" s="37"/>
      <c r="O322" s="37"/>
      <c r="P322" s="37"/>
      <c r="Q322" s="37"/>
      <c r="R322" s="37"/>
      <c r="S322" s="37"/>
      <c r="T322" s="60"/>
      <c r="U322" s="61"/>
      <c r="V322" s="61"/>
      <c r="W322" s="61"/>
      <c r="X322" s="61"/>
      <c r="Y322" s="61"/>
      <c r="Z322" s="62"/>
      <c r="AA322" s="67"/>
      <c r="AB322" s="68"/>
      <c r="AC322" s="68"/>
      <c r="AD322" s="68"/>
      <c r="AE322" s="68"/>
      <c r="AF322" s="68"/>
      <c r="AG322" s="69"/>
    </row>
    <row r="323" spans="2:33" x14ac:dyDescent="0.3">
      <c r="B323" s="113"/>
      <c r="C323" s="176"/>
      <c r="D323" s="28"/>
      <c r="E323" s="33"/>
      <c r="F323" s="28"/>
      <c r="G323" s="23"/>
      <c r="H323" s="25"/>
      <c r="I323" s="44"/>
      <c r="J323" s="45"/>
      <c r="K323" s="139"/>
      <c r="L323" s="25"/>
      <c r="M323" s="37"/>
      <c r="N323" s="37"/>
      <c r="O323" s="37"/>
      <c r="P323" s="37"/>
      <c r="Q323" s="37"/>
      <c r="R323" s="37"/>
      <c r="S323" s="37"/>
      <c r="T323" s="60"/>
      <c r="U323" s="61"/>
      <c r="V323" s="61"/>
      <c r="W323" s="61"/>
      <c r="X323" s="61"/>
      <c r="Y323" s="61"/>
      <c r="Z323" s="62"/>
      <c r="AA323" s="67"/>
      <c r="AB323" s="68"/>
      <c r="AC323" s="68"/>
      <c r="AD323" s="68"/>
      <c r="AE323" s="68"/>
      <c r="AF323" s="68"/>
      <c r="AG323" s="69"/>
    </row>
    <row r="324" spans="2:33" x14ac:dyDescent="0.3">
      <c r="B324" s="113"/>
      <c r="C324" s="176"/>
      <c r="D324" s="28"/>
      <c r="E324" s="33"/>
      <c r="F324" s="28"/>
      <c r="G324" s="23"/>
      <c r="H324" s="25"/>
      <c r="I324" s="44"/>
      <c r="J324" s="45"/>
      <c r="K324" s="139"/>
      <c r="L324" s="25"/>
      <c r="M324" s="37"/>
      <c r="N324" s="37"/>
      <c r="O324" s="37"/>
      <c r="P324" s="37"/>
      <c r="Q324" s="37"/>
      <c r="R324" s="37"/>
      <c r="S324" s="37"/>
      <c r="T324" s="60"/>
      <c r="U324" s="61"/>
      <c r="V324" s="61"/>
      <c r="W324" s="61"/>
      <c r="X324" s="61"/>
      <c r="Y324" s="61"/>
      <c r="Z324" s="62"/>
      <c r="AA324" s="67"/>
      <c r="AB324" s="68"/>
      <c r="AC324" s="68"/>
      <c r="AD324" s="68"/>
      <c r="AE324" s="68"/>
      <c r="AF324" s="68"/>
      <c r="AG324" s="69"/>
    </row>
    <row r="325" spans="2:33" x14ac:dyDescent="0.3">
      <c r="B325" s="113"/>
      <c r="C325" s="176"/>
      <c r="D325" s="28"/>
      <c r="E325" s="33"/>
      <c r="F325" s="28"/>
      <c r="G325" s="23"/>
      <c r="H325" s="25"/>
      <c r="I325" s="44"/>
      <c r="J325" s="45"/>
      <c r="K325" s="139"/>
      <c r="L325" s="25"/>
      <c r="M325" s="37"/>
      <c r="N325" s="37"/>
      <c r="O325" s="37"/>
      <c r="P325" s="37"/>
      <c r="Q325" s="37"/>
      <c r="R325" s="37"/>
      <c r="S325" s="37"/>
      <c r="T325" s="60"/>
      <c r="U325" s="61"/>
      <c r="V325" s="61"/>
      <c r="W325" s="61"/>
      <c r="X325" s="61"/>
      <c r="Y325" s="61"/>
      <c r="Z325" s="62"/>
      <c r="AA325" s="67"/>
      <c r="AB325" s="68"/>
      <c r="AC325" s="68"/>
      <c r="AD325" s="68"/>
      <c r="AE325" s="68"/>
      <c r="AF325" s="68"/>
      <c r="AG325" s="69"/>
    </row>
    <row r="326" spans="2:33" x14ac:dyDescent="0.3">
      <c r="B326" s="113"/>
      <c r="C326" s="176"/>
      <c r="D326" s="28"/>
      <c r="E326" s="33"/>
      <c r="F326" s="28"/>
      <c r="G326" s="23"/>
      <c r="H326" s="25"/>
      <c r="I326" s="44"/>
      <c r="J326" s="45"/>
      <c r="K326" s="139"/>
      <c r="L326" s="25"/>
      <c r="M326" s="37"/>
      <c r="N326" s="37"/>
      <c r="O326" s="37"/>
      <c r="P326" s="37"/>
      <c r="Q326" s="37"/>
      <c r="R326" s="37"/>
      <c r="S326" s="37"/>
      <c r="T326" s="60"/>
      <c r="U326" s="61"/>
      <c r="V326" s="61"/>
      <c r="W326" s="61"/>
      <c r="X326" s="61"/>
      <c r="Y326" s="61"/>
      <c r="Z326" s="62"/>
      <c r="AA326" s="67"/>
      <c r="AB326" s="68"/>
      <c r="AC326" s="68"/>
      <c r="AD326" s="68"/>
      <c r="AE326" s="68"/>
      <c r="AF326" s="68"/>
      <c r="AG326" s="69"/>
    </row>
    <row r="327" spans="2:33" x14ac:dyDescent="0.3">
      <c r="B327" s="113"/>
      <c r="C327" s="176"/>
      <c r="D327" s="28"/>
      <c r="E327" s="33"/>
      <c r="F327" s="28"/>
      <c r="G327" s="23"/>
      <c r="H327" s="25"/>
      <c r="I327" s="44"/>
      <c r="J327" s="45"/>
      <c r="K327" s="139"/>
      <c r="L327" s="25"/>
      <c r="M327" s="37"/>
      <c r="N327" s="37"/>
      <c r="O327" s="37"/>
      <c r="P327" s="37"/>
      <c r="Q327" s="37"/>
      <c r="R327" s="37"/>
      <c r="S327" s="37"/>
      <c r="T327" s="60"/>
      <c r="U327" s="61"/>
      <c r="V327" s="61"/>
      <c r="W327" s="61"/>
      <c r="X327" s="61"/>
      <c r="Y327" s="61"/>
      <c r="Z327" s="62"/>
      <c r="AA327" s="67"/>
      <c r="AB327" s="68"/>
      <c r="AC327" s="68"/>
      <c r="AD327" s="68"/>
      <c r="AE327" s="68"/>
      <c r="AF327" s="68"/>
      <c r="AG327" s="69"/>
    </row>
    <row r="328" spans="2:33" x14ac:dyDescent="0.3">
      <c r="B328" s="113"/>
      <c r="C328" s="176"/>
      <c r="D328" s="28"/>
      <c r="E328" s="33"/>
      <c r="F328" s="28"/>
      <c r="G328" s="23"/>
      <c r="H328" s="25"/>
      <c r="I328" s="44"/>
      <c r="J328" s="45"/>
      <c r="K328" s="139"/>
      <c r="L328" s="25"/>
      <c r="M328" s="37"/>
      <c r="N328" s="37"/>
      <c r="O328" s="37"/>
      <c r="P328" s="37"/>
      <c r="Q328" s="37"/>
      <c r="R328" s="37"/>
      <c r="S328" s="37"/>
      <c r="T328" s="60"/>
      <c r="U328" s="61"/>
      <c r="V328" s="61"/>
      <c r="W328" s="61"/>
      <c r="X328" s="61"/>
      <c r="Y328" s="61"/>
      <c r="Z328" s="62"/>
      <c r="AA328" s="67"/>
      <c r="AB328" s="68"/>
      <c r="AC328" s="68"/>
      <c r="AD328" s="68"/>
      <c r="AE328" s="68"/>
      <c r="AF328" s="68"/>
      <c r="AG328" s="69"/>
    </row>
    <row r="329" spans="2:33" x14ac:dyDescent="0.3">
      <c r="B329" s="113"/>
      <c r="C329" s="176"/>
      <c r="D329" s="28"/>
      <c r="E329" s="33"/>
      <c r="F329" s="28"/>
      <c r="G329" s="23"/>
      <c r="H329" s="25"/>
      <c r="I329" s="44"/>
      <c r="J329" s="45"/>
      <c r="K329" s="139"/>
      <c r="L329" s="25"/>
      <c r="M329" s="37"/>
      <c r="N329" s="37"/>
      <c r="O329" s="37"/>
      <c r="P329" s="37"/>
      <c r="Q329" s="37"/>
      <c r="R329" s="37"/>
      <c r="S329" s="37"/>
      <c r="T329" s="60"/>
      <c r="U329" s="61"/>
      <c r="V329" s="61"/>
      <c r="W329" s="61"/>
      <c r="X329" s="61"/>
      <c r="Y329" s="61"/>
      <c r="Z329" s="62"/>
      <c r="AA329" s="67"/>
      <c r="AB329" s="68"/>
      <c r="AC329" s="68"/>
      <c r="AD329" s="68"/>
      <c r="AE329" s="68"/>
      <c r="AF329" s="68"/>
      <c r="AG329" s="69"/>
    </row>
    <row r="330" spans="2:33" x14ac:dyDescent="0.3">
      <c r="B330" s="113"/>
      <c r="C330" s="176"/>
      <c r="D330" s="28"/>
      <c r="E330" s="33"/>
      <c r="F330" s="28"/>
      <c r="G330" s="23"/>
      <c r="H330" s="25"/>
      <c r="I330" s="44"/>
      <c r="J330" s="45"/>
      <c r="K330" s="139"/>
      <c r="L330" s="25"/>
      <c r="M330" s="37"/>
      <c r="N330" s="37"/>
      <c r="O330" s="37"/>
      <c r="P330" s="37"/>
      <c r="Q330" s="37"/>
      <c r="R330" s="37"/>
      <c r="S330" s="37"/>
      <c r="T330" s="60"/>
      <c r="U330" s="61"/>
      <c r="V330" s="61"/>
      <c r="W330" s="61"/>
      <c r="X330" s="61"/>
      <c r="Y330" s="61"/>
      <c r="Z330" s="62"/>
      <c r="AA330" s="67"/>
      <c r="AB330" s="68"/>
      <c r="AC330" s="68"/>
      <c r="AD330" s="68"/>
      <c r="AE330" s="68"/>
      <c r="AF330" s="68"/>
      <c r="AG330" s="69"/>
    </row>
    <row r="331" spans="2:33" x14ac:dyDescent="0.3">
      <c r="B331" s="113"/>
      <c r="C331" s="176"/>
      <c r="D331" s="28"/>
      <c r="E331" s="33"/>
      <c r="F331" s="28"/>
      <c r="G331" s="23"/>
      <c r="H331" s="25"/>
      <c r="I331" s="44"/>
      <c r="J331" s="45"/>
      <c r="K331" s="139"/>
      <c r="L331" s="25"/>
      <c r="M331" s="37"/>
      <c r="N331" s="37"/>
      <c r="O331" s="37"/>
      <c r="P331" s="37"/>
      <c r="Q331" s="37"/>
      <c r="R331" s="37"/>
      <c r="S331" s="37"/>
      <c r="T331" s="60"/>
      <c r="U331" s="61"/>
      <c r="V331" s="61"/>
      <c r="W331" s="61"/>
      <c r="X331" s="61"/>
      <c r="Y331" s="61"/>
      <c r="Z331" s="62"/>
      <c r="AA331" s="67"/>
      <c r="AB331" s="68"/>
      <c r="AC331" s="68"/>
      <c r="AD331" s="68"/>
      <c r="AE331" s="68"/>
      <c r="AF331" s="68"/>
      <c r="AG331" s="69"/>
    </row>
    <row r="332" spans="2:33" x14ac:dyDescent="0.3">
      <c r="B332" s="113"/>
      <c r="C332" s="176"/>
      <c r="D332" s="28"/>
      <c r="E332" s="33"/>
      <c r="F332" s="28"/>
      <c r="G332" s="23"/>
      <c r="H332" s="25"/>
      <c r="I332" s="44"/>
      <c r="J332" s="45"/>
      <c r="K332" s="139"/>
      <c r="L332" s="25"/>
      <c r="M332" s="37"/>
      <c r="N332" s="37"/>
      <c r="O332" s="37"/>
      <c r="P332" s="37"/>
      <c r="Q332" s="37"/>
      <c r="R332" s="37"/>
      <c r="S332" s="37"/>
      <c r="T332" s="60"/>
      <c r="U332" s="61"/>
      <c r="V332" s="61"/>
      <c r="W332" s="61"/>
      <c r="X332" s="61"/>
      <c r="Y332" s="61"/>
      <c r="Z332" s="62"/>
      <c r="AA332" s="67"/>
      <c r="AB332" s="68"/>
      <c r="AC332" s="68"/>
      <c r="AD332" s="68"/>
      <c r="AE332" s="68"/>
      <c r="AF332" s="68"/>
      <c r="AG332" s="69"/>
    </row>
    <row r="333" spans="2:33" x14ac:dyDescent="0.3">
      <c r="B333" s="113"/>
      <c r="C333" s="176"/>
      <c r="D333" s="28"/>
      <c r="E333" s="33"/>
      <c r="F333" s="28"/>
      <c r="G333" s="23"/>
      <c r="H333" s="25"/>
      <c r="I333" s="44"/>
      <c r="J333" s="45"/>
      <c r="K333" s="139"/>
      <c r="L333" s="25"/>
      <c r="M333" s="37"/>
      <c r="N333" s="37"/>
      <c r="O333" s="37"/>
      <c r="P333" s="37"/>
      <c r="Q333" s="37"/>
      <c r="R333" s="37"/>
      <c r="S333" s="37"/>
      <c r="T333" s="60"/>
      <c r="U333" s="61"/>
      <c r="V333" s="61"/>
      <c r="W333" s="61"/>
      <c r="X333" s="61"/>
      <c r="Y333" s="61"/>
      <c r="Z333" s="62"/>
      <c r="AA333" s="67"/>
      <c r="AB333" s="68"/>
      <c r="AC333" s="68"/>
      <c r="AD333" s="68"/>
      <c r="AE333" s="68"/>
      <c r="AF333" s="68"/>
      <c r="AG333" s="69"/>
    </row>
    <row r="334" spans="2:33" x14ac:dyDescent="0.3">
      <c r="B334" s="113"/>
      <c r="C334" s="176"/>
      <c r="D334" s="28"/>
      <c r="E334" s="33"/>
      <c r="F334" s="28"/>
      <c r="G334" s="23"/>
      <c r="H334" s="25"/>
      <c r="I334" s="44"/>
      <c r="J334" s="45"/>
      <c r="K334" s="139"/>
      <c r="L334" s="25"/>
      <c r="M334" s="37"/>
      <c r="N334" s="37"/>
      <c r="O334" s="37"/>
      <c r="P334" s="37"/>
      <c r="Q334" s="37"/>
      <c r="R334" s="37"/>
      <c r="S334" s="37"/>
      <c r="T334" s="60"/>
      <c r="U334" s="61"/>
      <c r="V334" s="61"/>
      <c r="W334" s="61"/>
      <c r="X334" s="61"/>
      <c r="Y334" s="61"/>
      <c r="Z334" s="62"/>
      <c r="AA334" s="67"/>
      <c r="AB334" s="68"/>
      <c r="AC334" s="68"/>
      <c r="AD334" s="68"/>
      <c r="AE334" s="68"/>
      <c r="AF334" s="68"/>
      <c r="AG334" s="69"/>
    </row>
    <row r="335" spans="2:33" x14ac:dyDescent="0.3">
      <c r="B335" s="113"/>
      <c r="C335" s="176"/>
      <c r="D335" s="28"/>
      <c r="E335" s="33"/>
      <c r="F335" s="28"/>
      <c r="G335" s="23"/>
      <c r="H335" s="25"/>
      <c r="I335" s="44"/>
      <c r="J335" s="45"/>
      <c r="K335" s="139"/>
      <c r="L335" s="25"/>
      <c r="M335" s="37"/>
      <c r="N335" s="37"/>
      <c r="O335" s="37"/>
      <c r="P335" s="37"/>
      <c r="Q335" s="37"/>
      <c r="R335" s="37"/>
      <c r="S335" s="37"/>
      <c r="T335" s="60"/>
      <c r="U335" s="61"/>
      <c r="V335" s="61"/>
      <c r="W335" s="61"/>
      <c r="X335" s="61"/>
      <c r="Y335" s="61"/>
      <c r="Z335" s="62"/>
      <c r="AA335" s="67"/>
      <c r="AB335" s="68"/>
      <c r="AC335" s="68"/>
      <c r="AD335" s="68"/>
      <c r="AE335" s="68"/>
      <c r="AF335" s="68"/>
      <c r="AG335" s="69"/>
    </row>
    <row r="336" spans="2:33" x14ac:dyDescent="0.3">
      <c r="B336" s="113"/>
      <c r="C336" s="176"/>
      <c r="D336" s="28"/>
      <c r="E336" s="33"/>
      <c r="F336" s="28"/>
      <c r="G336" s="23"/>
      <c r="H336" s="25"/>
      <c r="I336" s="44"/>
      <c r="J336" s="45"/>
      <c r="K336" s="139"/>
      <c r="L336" s="25"/>
      <c r="M336" s="37"/>
      <c r="N336" s="37"/>
      <c r="O336" s="37"/>
      <c r="P336" s="37"/>
      <c r="Q336" s="37"/>
      <c r="R336" s="37"/>
      <c r="S336" s="37"/>
      <c r="T336" s="60"/>
      <c r="U336" s="61"/>
      <c r="V336" s="61"/>
      <c r="W336" s="61"/>
      <c r="X336" s="61"/>
      <c r="Y336" s="61"/>
      <c r="Z336" s="62"/>
      <c r="AA336" s="67"/>
      <c r="AB336" s="68"/>
      <c r="AC336" s="68"/>
      <c r="AD336" s="68"/>
      <c r="AE336" s="68"/>
      <c r="AF336" s="68"/>
      <c r="AG336" s="69"/>
    </row>
    <row r="337" spans="1:33" x14ac:dyDescent="0.3">
      <c r="B337" s="113"/>
      <c r="C337" s="176"/>
      <c r="D337" s="28"/>
      <c r="E337" s="33"/>
      <c r="F337" s="28"/>
      <c r="G337" s="23"/>
      <c r="H337" s="25"/>
      <c r="I337" s="44"/>
      <c r="J337" s="45"/>
      <c r="K337" s="139"/>
      <c r="L337" s="25"/>
      <c r="M337" s="37"/>
      <c r="N337" s="37"/>
      <c r="O337" s="37"/>
      <c r="P337" s="37"/>
      <c r="Q337" s="37"/>
      <c r="R337" s="37"/>
      <c r="S337" s="37"/>
      <c r="T337" s="60"/>
      <c r="U337" s="61"/>
      <c r="V337" s="61"/>
      <c r="W337" s="61"/>
      <c r="X337" s="61"/>
      <c r="Y337" s="61"/>
      <c r="Z337" s="62"/>
      <c r="AA337" s="67"/>
      <c r="AB337" s="68"/>
      <c r="AC337" s="68"/>
      <c r="AD337" s="68"/>
      <c r="AE337" s="68"/>
      <c r="AF337" s="68"/>
      <c r="AG337" s="69"/>
    </row>
    <row r="338" spans="1:33" x14ac:dyDescent="0.3">
      <c r="B338" s="113"/>
      <c r="C338" s="176"/>
      <c r="D338" s="28"/>
      <c r="E338" s="33"/>
      <c r="F338" s="28"/>
      <c r="G338" s="23"/>
      <c r="H338" s="25"/>
      <c r="I338" s="44"/>
      <c r="J338" s="45"/>
      <c r="K338" s="139"/>
      <c r="L338" s="25"/>
      <c r="M338" s="37"/>
      <c r="N338" s="37"/>
      <c r="O338" s="37"/>
      <c r="P338" s="37"/>
      <c r="Q338" s="37"/>
      <c r="R338" s="37"/>
      <c r="S338" s="37"/>
      <c r="T338" s="60"/>
      <c r="U338" s="61"/>
      <c r="V338" s="61"/>
      <c r="W338" s="61"/>
      <c r="X338" s="61"/>
      <c r="Y338" s="61"/>
      <c r="Z338" s="62"/>
      <c r="AA338" s="67"/>
      <c r="AB338" s="68"/>
      <c r="AC338" s="68"/>
      <c r="AD338" s="68"/>
      <c r="AE338" s="68"/>
      <c r="AF338" s="68"/>
      <c r="AG338" s="69"/>
    </row>
    <row r="339" spans="1:33" x14ac:dyDescent="0.3">
      <c r="B339" s="113"/>
      <c r="C339" s="176"/>
      <c r="D339" s="28"/>
      <c r="E339" s="33"/>
      <c r="F339" s="28"/>
      <c r="G339" s="23"/>
      <c r="H339" s="25"/>
      <c r="I339" s="44"/>
      <c r="J339" s="45"/>
      <c r="K339" s="139"/>
      <c r="L339" s="25"/>
      <c r="M339" s="37"/>
      <c r="N339" s="37"/>
      <c r="O339" s="37"/>
      <c r="P339" s="37"/>
      <c r="Q339" s="37"/>
      <c r="R339" s="37"/>
      <c r="S339" s="37"/>
      <c r="T339" s="60"/>
      <c r="U339" s="61"/>
      <c r="V339" s="61"/>
      <c r="W339" s="61"/>
      <c r="X339" s="61"/>
      <c r="Y339" s="61"/>
      <c r="Z339" s="62"/>
      <c r="AA339" s="67"/>
      <c r="AB339" s="68"/>
      <c r="AC339" s="68"/>
      <c r="AD339" s="68"/>
      <c r="AE339" s="68"/>
      <c r="AF339" s="68"/>
      <c r="AG339" s="69"/>
    </row>
    <row r="340" spans="1:33" x14ac:dyDescent="0.3">
      <c r="B340" s="113"/>
      <c r="C340" s="176"/>
      <c r="D340" s="28"/>
      <c r="E340" s="33"/>
      <c r="F340" s="28"/>
      <c r="G340" s="23"/>
      <c r="H340" s="25"/>
      <c r="I340" s="44"/>
      <c r="J340" s="45"/>
      <c r="K340" s="139"/>
      <c r="L340" s="25"/>
      <c r="M340" s="37"/>
      <c r="N340" s="37"/>
      <c r="O340" s="37"/>
      <c r="P340" s="37"/>
      <c r="Q340" s="37"/>
      <c r="R340" s="37"/>
      <c r="S340" s="37"/>
      <c r="T340" s="60"/>
      <c r="U340" s="61"/>
      <c r="V340" s="61"/>
      <c r="W340" s="61"/>
      <c r="X340" s="61"/>
      <c r="Y340" s="61"/>
      <c r="Z340" s="62"/>
      <c r="AA340" s="67"/>
      <c r="AB340" s="68"/>
      <c r="AC340" s="68"/>
      <c r="AD340" s="68"/>
      <c r="AE340" s="68"/>
      <c r="AF340" s="68"/>
      <c r="AG340" s="69"/>
    </row>
    <row r="341" spans="1:33" x14ac:dyDescent="0.3">
      <c r="B341" s="113"/>
      <c r="C341" s="176"/>
      <c r="D341" s="28"/>
      <c r="E341" s="33"/>
      <c r="F341" s="28"/>
      <c r="G341" s="23"/>
      <c r="H341" s="25"/>
      <c r="I341" s="44"/>
      <c r="J341" s="45"/>
      <c r="K341" s="139"/>
      <c r="L341" s="25"/>
      <c r="M341" s="37"/>
      <c r="N341" s="37"/>
      <c r="O341" s="37"/>
      <c r="P341" s="37"/>
      <c r="Q341" s="37"/>
      <c r="R341" s="37"/>
      <c r="S341" s="37"/>
      <c r="T341" s="60"/>
      <c r="U341" s="61"/>
      <c r="V341" s="61"/>
      <c r="W341" s="61"/>
      <c r="X341" s="61"/>
      <c r="Y341" s="61"/>
      <c r="Z341" s="62"/>
      <c r="AA341" s="67"/>
      <c r="AB341" s="68"/>
      <c r="AC341" s="68"/>
      <c r="AD341" s="68"/>
      <c r="AE341" s="68"/>
      <c r="AF341" s="68"/>
      <c r="AG341" s="69"/>
    </row>
    <row r="342" spans="1:33" x14ac:dyDescent="0.3">
      <c r="B342" s="113"/>
      <c r="C342" s="176"/>
      <c r="D342" s="28"/>
      <c r="E342" s="33"/>
      <c r="F342" s="28"/>
      <c r="G342" s="23"/>
      <c r="H342" s="25"/>
      <c r="I342" s="44"/>
      <c r="J342" s="45"/>
      <c r="K342" s="139"/>
      <c r="L342" s="25"/>
      <c r="M342" s="37"/>
      <c r="N342" s="37"/>
      <c r="O342" s="37"/>
      <c r="P342" s="37"/>
      <c r="Q342" s="37"/>
      <c r="R342" s="37"/>
      <c r="S342" s="37"/>
      <c r="T342" s="60"/>
      <c r="U342" s="61"/>
      <c r="V342" s="61"/>
      <c r="W342" s="61"/>
      <c r="X342" s="61"/>
      <c r="Y342" s="61"/>
      <c r="Z342" s="62"/>
      <c r="AA342" s="67"/>
      <c r="AB342" s="68"/>
      <c r="AC342" s="68"/>
      <c r="AD342" s="68"/>
      <c r="AE342" s="68"/>
      <c r="AF342" s="68"/>
      <c r="AG342" s="69"/>
    </row>
    <row r="343" spans="1:33" x14ac:dyDescent="0.3">
      <c r="B343" s="113"/>
      <c r="C343" s="176"/>
      <c r="D343" s="28"/>
      <c r="E343" s="33"/>
      <c r="F343" s="28"/>
      <c r="G343" s="23"/>
      <c r="H343" s="25"/>
      <c r="I343" s="44"/>
      <c r="J343" s="45"/>
      <c r="K343" s="139"/>
      <c r="L343" s="25"/>
      <c r="M343" s="37"/>
      <c r="N343" s="37"/>
      <c r="O343" s="37"/>
      <c r="P343" s="37"/>
      <c r="Q343" s="37"/>
      <c r="R343" s="37"/>
      <c r="S343" s="37"/>
      <c r="T343" s="60"/>
      <c r="U343" s="61"/>
      <c r="V343" s="61"/>
      <c r="W343" s="61"/>
      <c r="X343" s="61"/>
      <c r="Y343" s="61"/>
      <c r="Z343" s="62"/>
      <c r="AA343" s="67"/>
      <c r="AB343" s="68"/>
      <c r="AC343" s="68"/>
      <c r="AD343" s="68"/>
      <c r="AE343" s="68"/>
      <c r="AF343" s="68"/>
      <c r="AG343" s="69"/>
    </row>
    <row r="344" spans="1:33" x14ac:dyDescent="0.3">
      <c r="B344" s="113"/>
      <c r="C344" s="176"/>
      <c r="D344" s="28"/>
      <c r="E344" s="33"/>
      <c r="F344" s="28"/>
      <c r="G344" s="23"/>
      <c r="H344" s="25"/>
      <c r="I344" s="44"/>
      <c r="J344" s="45"/>
      <c r="K344" s="139"/>
      <c r="L344" s="25"/>
      <c r="M344" s="37"/>
      <c r="N344" s="37"/>
      <c r="O344" s="37"/>
      <c r="P344" s="37"/>
      <c r="Q344" s="37"/>
      <c r="R344" s="37"/>
      <c r="S344" s="37"/>
      <c r="T344" s="60"/>
      <c r="U344" s="61"/>
      <c r="V344" s="61"/>
      <c r="W344" s="61"/>
      <c r="X344" s="61"/>
      <c r="Y344" s="61"/>
      <c r="Z344" s="62"/>
      <c r="AA344" s="67"/>
      <c r="AB344" s="68"/>
      <c r="AC344" s="68"/>
      <c r="AD344" s="68"/>
      <c r="AE344" s="68"/>
      <c r="AF344" s="68"/>
      <c r="AG344" s="69"/>
    </row>
    <row r="345" spans="1:33" x14ac:dyDescent="0.3">
      <c r="B345" s="113"/>
      <c r="C345" s="176"/>
      <c r="D345" s="28"/>
      <c r="E345" s="33"/>
      <c r="F345" s="28"/>
      <c r="G345" s="23"/>
      <c r="H345" s="25"/>
      <c r="I345" s="44"/>
      <c r="J345" s="45"/>
      <c r="K345" s="139"/>
      <c r="L345" s="25"/>
      <c r="M345" s="37"/>
      <c r="N345" s="37"/>
      <c r="O345" s="37"/>
      <c r="P345" s="37"/>
      <c r="Q345" s="37"/>
      <c r="R345" s="37"/>
      <c r="S345" s="37"/>
      <c r="T345" s="60"/>
      <c r="U345" s="61"/>
      <c r="V345" s="61"/>
      <c r="W345" s="61"/>
      <c r="X345" s="61"/>
      <c r="Y345" s="61"/>
      <c r="Z345" s="62"/>
      <c r="AA345" s="67"/>
      <c r="AB345" s="68"/>
      <c r="AC345" s="68"/>
      <c r="AD345" s="68"/>
      <c r="AE345" s="68"/>
      <c r="AF345" s="68"/>
      <c r="AG345" s="69"/>
    </row>
    <row r="346" spans="1:33" x14ac:dyDescent="0.3">
      <c r="B346" s="113"/>
      <c r="C346" s="176"/>
      <c r="D346" s="28"/>
      <c r="E346" s="33"/>
      <c r="F346" s="28"/>
      <c r="G346" s="23"/>
      <c r="H346" s="25"/>
      <c r="I346" s="44"/>
      <c r="J346" s="45"/>
      <c r="K346" s="139"/>
      <c r="L346" s="25"/>
      <c r="M346" s="37"/>
      <c r="N346" s="37"/>
      <c r="O346" s="37"/>
      <c r="P346" s="37"/>
      <c r="Q346" s="37"/>
      <c r="R346" s="37"/>
      <c r="S346" s="37"/>
      <c r="T346" s="60"/>
      <c r="U346" s="61"/>
      <c r="V346" s="61"/>
      <c r="W346" s="61"/>
      <c r="X346" s="61"/>
      <c r="Y346" s="61"/>
      <c r="Z346" s="62"/>
      <c r="AA346" s="67"/>
      <c r="AB346" s="68"/>
      <c r="AC346" s="68"/>
      <c r="AD346" s="68"/>
      <c r="AE346" s="68"/>
      <c r="AF346" s="68"/>
      <c r="AG346" s="69"/>
    </row>
    <row r="347" spans="1:33" x14ac:dyDescent="0.3">
      <c r="B347" s="113"/>
      <c r="C347" s="176"/>
      <c r="D347" s="28"/>
      <c r="E347" s="33"/>
      <c r="F347" s="28"/>
      <c r="G347" s="23"/>
      <c r="H347" s="25"/>
      <c r="I347" s="44"/>
      <c r="J347" s="45"/>
      <c r="K347" s="139"/>
      <c r="L347" s="25"/>
      <c r="M347" s="37"/>
      <c r="N347" s="37"/>
      <c r="O347" s="37"/>
      <c r="P347" s="37"/>
      <c r="Q347" s="37"/>
      <c r="R347" s="37"/>
      <c r="S347" s="37"/>
      <c r="T347" s="60"/>
      <c r="U347" s="61"/>
      <c r="V347" s="61"/>
      <c r="W347" s="61"/>
      <c r="X347" s="61"/>
      <c r="Y347" s="61"/>
      <c r="Z347" s="62"/>
      <c r="AA347" s="67"/>
      <c r="AB347" s="68"/>
      <c r="AC347" s="68"/>
      <c r="AD347" s="68"/>
      <c r="AE347" s="68"/>
      <c r="AF347" s="68"/>
      <c r="AG347" s="69"/>
    </row>
    <row r="348" spans="1:33" x14ac:dyDescent="0.3">
      <c r="B348" s="113"/>
      <c r="C348" s="176"/>
      <c r="D348" s="28"/>
      <c r="E348" s="33"/>
      <c r="F348" s="28"/>
      <c r="G348" s="23"/>
      <c r="H348" s="25"/>
      <c r="I348" s="44"/>
      <c r="J348" s="45"/>
      <c r="K348" s="139"/>
      <c r="L348" s="25"/>
      <c r="M348" s="37"/>
      <c r="N348" s="37"/>
      <c r="O348" s="37"/>
      <c r="P348" s="37"/>
      <c r="Q348" s="37"/>
      <c r="R348" s="37"/>
      <c r="S348" s="37"/>
      <c r="T348" s="60"/>
      <c r="U348" s="61"/>
      <c r="V348" s="61"/>
      <c r="W348" s="61"/>
      <c r="X348" s="61"/>
      <c r="Y348" s="61"/>
      <c r="Z348" s="62"/>
      <c r="AA348" s="67"/>
      <c r="AB348" s="68"/>
      <c r="AC348" s="68"/>
      <c r="AD348" s="68"/>
      <c r="AE348" s="68"/>
      <c r="AF348" s="68"/>
      <c r="AG348" s="69"/>
    </row>
    <row r="349" spans="1:33" x14ac:dyDescent="0.3">
      <c r="B349" s="113"/>
      <c r="C349" s="176"/>
      <c r="D349" s="28"/>
      <c r="E349" s="33"/>
      <c r="F349" s="28"/>
      <c r="G349" s="23"/>
      <c r="H349" s="25"/>
      <c r="I349" s="44"/>
      <c r="J349" s="45"/>
      <c r="K349" s="139"/>
      <c r="L349" s="25"/>
      <c r="M349" s="37"/>
      <c r="N349" s="37"/>
      <c r="O349" s="37"/>
      <c r="P349" s="37"/>
      <c r="Q349" s="37"/>
      <c r="R349" s="37"/>
      <c r="S349" s="37"/>
      <c r="T349" s="60"/>
      <c r="U349" s="61"/>
      <c r="V349" s="61"/>
      <c r="W349" s="61"/>
      <c r="X349" s="61"/>
      <c r="Y349" s="61"/>
      <c r="Z349" s="62"/>
      <c r="AA349" s="67"/>
      <c r="AB349" s="68"/>
      <c r="AC349" s="68"/>
      <c r="AD349" s="68"/>
      <c r="AE349" s="68"/>
      <c r="AF349" s="68"/>
      <c r="AG349" s="69"/>
    </row>
    <row r="350" spans="1:33" x14ac:dyDescent="0.3">
      <c r="B350" s="113"/>
      <c r="C350" s="176"/>
      <c r="D350" s="28"/>
      <c r="E350" s="33"/>
      <c r="F350" s="28"/>
      <c r="G350" s="23"/>
      <c r="H350" s="25"/>
      <c r="I350" s="44"/>
      <c r="J350" s="45"/>
      <c r="K350" s="139"/>
      <c r="L350" s="25"/>
      <c r="M350" s="37"/>
      <c r="N350" s="37"/>
      <c r="O350" s="37"/>
      <c r="P350" s="37"/>
      <c r="Q350" s="37"/>
      <c r="R350" s="37"/>
      <c r="S350" s="37"/>
      <c r="T350" s="60"/>
      <c r="U350" s="61"/>
      <c r="V350" s="61"/>
      <c r="W350" s="61"/>
      <c r="X350" s="61"/>
      <c r="Y350" s="61"/>
      <c r="Z350" s="62"/>
      <c r="AA350" s="67"/>
      <c r="AB350" s="68"/>
      <c r="AC350" s="68"/>
      <c r="AD350" s="68"/>
      <c r="AE350" s="68"/>
      <c r="AF350" s="68"/>
      <c r="AG350" s="69"/>
    </row>
    <row r="351" spans="1:33" x14ac:dyDescent="0.3">
      <c r="A351" s="135"/>
      <c r="B351" s="113"/>
      <c r="C351" s="176"/>
      <c r="D351" s="28"/>
      <c r="E351" s="33"/>
      <c r="F351" s="28"/>
      <c r="G351" s="23"/>
      <c r="H351" s="25"/>
      <c r="I351" s="44"/>
      <c r="J351" s="45"/>
      <c r="K351" s="139"/>
      <c r="L351" s="25"/>
      <c r="M351" s="166"/>
      <c r="N351" s="166"/>
      <c r="O351" s="166"/>
      <c r="P351" s="166"/>
      <c r="Q351" s="166"/>
      <c r="R351" s="166"/>
      <c r="S351" s="166"/>
      <c r="T351" s="60"/>
      <c r="U351" s="61"/>
      <c r="V351" s="61"/>
      <c r="W351" s="61"/>
      <c r="X351" s="61"/>
      <c r="Y351" s="61"/>
      <c r="Z351" s="62"/>
      <c r="AA351" s="67"/>
      <c r="AB351" s="68"/>
      <c r="AC351" s="68"/>
      <c r="AD351" s="68"/>
      <c r="AE351" s="68"/>
      <c r="AF351" s="68"/>
      <c r="AG351" s="69"/>
    </row>
    <row r="352" spans="1:33" x14ac:dyDescent="0.3">
      <c r="A352" s="135"/>
      <c r="B352" s="113"/>
      <c r="C352" s="176"/>
      <c r="D352" s="28"/>
      <c r="E352" s="33"/>
      <c r="F352" s="28"/>
      <c r="G352" s="23"/>
      <c r="H352" s="25"/>
      <c r="I352" s="44"/>
      <c r="J352" s="45"/>
      <c r="K352" s="139"/>
      <c r="L352" s="25"/>
      <c r="M352" s="166"/>
      <c r="N352" s="166"/>
      <c r="O352" s="166"/>
      <c r="P352" s="166"/>
      <c r="Q352" s="166"/>
      <c r="R352" s="166"/>
      <c r="S352" s="166"/>
      <c r="T352" s="60"/>
      <c r="U352" s="61"/>
      <c r="V352" s="61"/>
      <c r="W352" s="61"/>
      <c r="X352" s="61"/>
      <c r="Y352" s="61"/>
      <c r="Z352" s="62"/>
      <c r="AA352" s="67"/>
      <c r="AB352" s="68"/>
      <c r="AC352" s="68"/>
      <c r="AD352" s="68"/>
      <c r="AE352" s="68"/>
      <c r="AF352" s="68"/>
      <c r="AG352" s="69"/>
    </row>
    <row r="353" spans="1:33" x14ac:dyDescent="0.3">
      <c r="A353" s="135"/>
      <c r="B353" s="113"/>
      <c r="C353" s="176"/>
      <c r="D353" s="28"/>
      <c r="E353" s="33"/>
      <c r="F353" s="28"/>
      <c r="G353" s="23"/>
      <c r="H353" s="25"/>
      <c r="I353" s="44"/>
      <c r="J353" s="45"/>
      <c r="K353" s="139"/>
      <c r="L353" s="25"/>
      <c r="M353" s="166"/>
      <c r="N353" s="166"/>
      <c r="O353" s="166"/>
      <c r="P353" s="166"/>
      <c r="Q353" s="166"/>
      <c r="R353" s="166"/>
      <c r="S353" s="166"/>
      <c r="T353" s="60"/>
      <c r="U353" s="61"/>
      <c r="V353" s="61"/>
      <c r="W353" s="61"/>
      <c r="X353" s="61"/>
      <c r="Y353" s="61"/>
      <c r="Z353" s="62"/>
      <c r="AA353" s="67"/>
      <c r="AB353" s="68"/>
      <c r="AC353" s="68"/>
      <c r="AD353" s="68"/>
      <c r="AE353" s="68"/>
      <c r="AF353" s="68"/>
      <c r="AG353" s="69"/>
    </row>
    <row r="354" spans="1:33" x14ac:dyDescent="0.3">
      <c r="A354" s="135"/>
      <c r="B354" s="113"/>
      <c r="C354" s="176"/>
      <c r="D354" s="28"/>
      <c r="E354" s="33"/>
      <c r="F354" s="28"/>
      <c r="G354" s="23"/>
      <c r="H354" s="25"/>
      <c r="I354" s="44"/>
      <c r="J354" s="45"/>
      <c r="K354" s="139"/>
      <c r="L354" s="25"/>
      <c r="M354" s="166"/>
      <c r="N354" s="166"/>
      <c r="O354" s="166"/>
      <c r="P354" s="166"/>
      <c r="Q354" s="166"/>
      <c r="R354" s="166"/>
      <c r="S354" s="166"/>
      <c r="T354" s="60"/>
      <c r="U354" s="61"/>
      <c r="V354" s="61"/>
      <c r="W354" s="61"/>
      <c r="X354" s="61"/>
      <c r="Y354" s="61"/>
      <c r="Z354" s="62"/>
      <c r="AA354" s="67"/>
      <c r="AB354" s="68"/>
      <c r="AC354" s="68"/>
      <c r="AD354" s="68"/>
      <c r="AE354" s="68"/>
      <c r="AF354" s="68"/>
      <c r="AG354" s="69"/>
    </row>
    <row r="355" spans="1:33" x14ac:dyDescent="0.3">
      <c r="A355" s="135"/>
      <c r="B355" s="113"/>
      <c r="C355" s="176"/>
      <c r="D355" s="28"/>
      <c r="E355" s="33"/>
      <c r="F355" s="28"/>
      <c r="G355" s="23"/>
      <c r="H355" s="25"/>
      <c r="I355" s="44"/>
      <c r="J355" s="45"/>
      <c r="K355" s="139"/>
      <c r="L355" s="25"/>
      <c r="M355" s="166"/>
      <c r="N355" s="166"/>
      <c r="O355" s="166"/>
      <c r="P355" s="166"/>
      <c r="Q355" s="166"/>
      <c r="R355" s="166"/>
      <c r="S355" s="166"/>
      <c r="T355" s="60"/>
      <c r="U355" s="61"/>
      <c r="V355" s="61"/>
      <c r="W355" s="61"/>
      <c r="X355" s="61"/>
      <c r="Y355" s="61"/>
      <c r="Z355" s="62"/>
      <c r="AA355" s="67"/>
      <c r="AB355" s="68"/>
      <c r="AC355" s="68"/>
      <c r="AD355" s="68"/>
      <c r="AE355" s="68"/>
      <c r="AF355" s="68"/>
      <c r="AG355" s="69"/>
    </row>
    <row r="356" spans="1:33" x14ac:dyDescent="0.3">
      <c r="A356" s="135"/>
      <c r="B356" s="113"/>
      <c r="C356" s="176"/>
      <c r="D356" s="28"/>
      <c r="E356" s="33"/>
      <c r="F356" s="28"/>
      <c r="G356" s="23"/>
      <c r="H356" s="25"/>
      <c r="I356" s="44"/>
      <c r="J356" s="45"/>
      <c r="K356" s="139"/>
      <c r="L356" s="25"/>
      <c r="M356" s="166"/>
      <c r="N356" s="166"/>
      <c r="O356" s="166"/>
      <c r="P356" s="166"/>
      <c r="Q356" s="166"/>
      <c r="R356" s="166"/>
      <c r="S356" s="166"/>
      <c r="T356" s="60"/>
      <c r="U356" s="61"/>
      <c r="V356" s="61"/>
      <c r="W356" s="61"/>
      <c r="X356" s="61"/>
      <c r="Y356" s="61"/>
      <c r="Z356" s="62"/>
      <c r="AA356" s="67"/>
      <c r="AB356" s="68"/>
      <c r="AC356" s="68"/>
      <c r="AD356" s="68"/>
      <c r="AE356" s="68"/>
      <c r="AF356" s="68"/>
      <c r="AG356" s="69"/>
    </row>
    <row r="357" spans="1:33" x14ac:dyDescent="0.3">
      <c r="A357" s="135"/>
      <c r="B357" s="113"/>
      <c r="C357" s="176"/>
      <c r="D357" s="28"/>
      <c r="E357" s="33"/>
      <c r="F357" s="28"/>
      <c r="G357" s="23"/>
      <c r="H357" s="25"/>
      <c r="I357" s="44"/>
      <c r="J357" s="45"/>
      <c r="K357" s="139"/>
      <c r="L357" s="25"/>
      <c r="M357" s="166"/>
      <c r="N357" s="166"/>
      <c r="O357" s="166"/>
      <c r="P357" s="166"/>
      <c r="Q357" s="166"/>
      <c r="R357" s="166"/>
      <c r="S357" s="166"/>
      <c r="T357" s="60"/>
      <c r="U357" s="61"/>
      <c r="V357" s="61"/>
      <c r="W357" s="61"/>
      <c r="X357" s="61"/>
      <c r="Y357" s="61"/>
      <c r="Z357" s="62"/>
      <c r="AA357" s="67"/>
      <c r="AB357" s="68"/>
      <c r="AC357" s="68"/>
      <c r="AD357" s="68"/>
      <c r="AE357" s="68"/>
      <c r="AF357" s="68"/>
      <c r="AG357" s="69"/>
    </row>
    <row r="358" spans="1:33" x14ac:dyDescent="0.3">
      <c r="A358" s="135"/>
      <c r="B358" s="113"/>
      <c r="C358" s="176"/>
      <c r="D358" s="28"/>
      <c r="E358" s="33"/>
      <c r="F358" s="28"/>
      <c r="G358" s="23"/>
      <c r="H358" s="25"/>
      <c r="I358" s="44"/>
      <c r="J358" s="45"/>
      <c r="K358" s="139"/>
      <c r="L358" s="25"/>
      <c r="M358" s="166"/>
      <c r="N358" s="166"/>
      <c r="O358" s="166"/>
      <c r="P358" s="166"/>
      <c r="Q358" s="166"/>
      <c r="R358" s="166"/>
      <c r="S358" s="166"/>
      <c r="T358" s="60"/>
      <c r="U358" s="61"/>
      <c r="V358" s="61"/>
      <c r="W358" s="61"/>
      <c r="X358" s="61"/>
      <c r="Y358" s="61"/>
      <c r="Z358" s="62"/>
      <c r="AA358" s="67"/>
      <c r="AB358" s="68"/>
      <c r="AC358" s="68"/>
      <c r="AD358" s="68"/>
      <c r="AE358" s="68"/>
      <c r="AF358" s="68"/>
      <c r="AG358" s="69"/>
    </row>
    <row r="359" spans="1:33" x14ac:dyDescent="0.3">
      <c r="A359" s="135"/>
      <c r="B359" s="113"/>
      <c r="C359" s="176"/>
      <c r="D359" s="28"/>
      <c r="E359" s="33"/>
      <c r="F359" s="28"/>
      <c r="G359" s="23"/>
      <c r="H359" s="25"/>
      <c r="I359" s="44"/>
      <c r="J359" s="45"/>
      <c r="K359" s="139"/>
      <c r="L359" s="25"/>
      <c r="M359" s="166"/>
      <c r="N359" s="166"/>
      <c r="O359" s="166"/>
      <c r="P359" s="166"/>
      <c r="Q359" s="166"/>
      <c r="R359" s="166"/>
      <c r="S359" s="166"/>
      <c r="T359" s="60"/>
      <c r="U359" s="61"/>
      <c r="V359" s="61"/>
      <c r="W359" s="61"/>
      <c r="X359" s="61"/>
      <c r="Y359" s="61"/>
      <c r="Z359" s="62"/>
      <c r="AA359" s="67"/>
      <c r="AB359" s="68"/>
      <c r="AC359" s="68"/>
      <c r="AD359" s="68"/>
      <c r="AE359" s="68"/>
      <c r="AF359" s="68"/>
      <c r="AG359" s="69"/>
    </row>
    <row r="360" spans="1:33" x14ac:dyDescent="0.3">
      <c r="A360" s="135"/>
      <c r="B360" s="113"/>
      <c r="C360" s="176"/>
      <c r="D360" s="28"/>
      <c r="E360" s="33"/>
      <c r="F360" s="28"/>
      <c r="G360" s="23"/>
      <c r="H360" s="25"/>
      <c r="I360" s="44"/>
      <c r="J360" s="45"/>
      <c r="K360" s="139"/>
      <c r="L360" s="25"/>
      <c r="M360" s="166"/>
      <c r="N360" s="166"/>
      <c r="O360" s="166"/>
      <c r="P360" s="166"/>
      <c r="Q360" s="166"/>
      <c r="R360" s="166"/>
      <c r="S360" s="166"/>
      <c r="T360" s="60"/>
      <c r="U360" s="61"/>
      <c r="V360" s="61"/>
      <c r="W360" s="61"/>
      <c r="X360" s="61"/>
      <c r="Y360" s="61"/>
      <c r="Z360" s="62"/>
      <c r="AA360" s="67"/>
      <c r="AB360" s="68"/>
      <c r="AC360" s="68"/>
      <c r="AD360" s="68"/>
      <c r="AE360" s="68"/>
      <c r="AF360" s="68"/>
      <c r="AG360" s="69"/>
    </row>
    <row r="361" spans="1:33" x14ac:dyDescent="0.3">
      <c r="A361" s="135"/>
      <c r="B361" s="113"/>
      <c r="C361" s="176"/>
      <c r="D361" s="28"/>
      <c r="E361" s="33"/>
      <c r="F361" s="28"/>
      <c r="G361" s="23"/>
      <c r="H361" s="25"/>
      <c r="I361" s="44"/>
      <c r="J361" s="45"/>
      <c r="K361" s="139"/>
      <c r="L361" s="25"/>
      <c r="M361" s="166"/>
      <c r="N361" s="166"/>
      <c r="O361" s="166"/>
      <c r="P361" s="166"/>
      <c r="Q361" s="166"/>
      <c r="R361" s="166"/>
      <c r="S361" s="166"/>
      <c r="T361" s="60"/>
      <c r="U361" s="61"/>
      <c r="V361" s="61"/>
      <c r="W361" s="61"/>
      <c r="X361" s="61"/>
      <c r="Y361" s="61"/>
      <c r="Z361" s="62"/>
      <c r="AA361" s="67"/>
      <c r="AB361" s="68"/>
      <c r="AC361" s="68"/>
      <c r="AD361" s="68"/>
      <c r="AE361" s="68"/>
      <c r="AF361" s="68"/>
      <c r="AG361" s="69"/>
    </row>
    <row r="362" spans="1:33" x14ac:dyDescent="0.3">
      <c r="A362" s="135"/>
      <c r="B362" s="113"/>
      <c r="C362" s="176"/>
      <c r="D362" s="28"/>
      <c r="E362" s="33"/>
      <c r="F362" s="28"/>
      <c r="G362" s="23"/>
      <c r="H362" s="25"/>
      <c r="I362" s="44"/>
      <c r="J362" s="45"/>
      <c r="K362" s="139"/>
      <c r="L362" s="25"/>
      <c r="M362" s="166"/>
      <c r="N362" s="166"/>
      <c r="O362" s="166"/>
      <c r="P362" s="166"/>
      <c r="Q362" s="166"/>
      <c r="R362" s="166"/>
      <c r="S362" s="166"/>
      <c r="T362" s="60"/>
      <c r="U362" s="61"/>
      <c r="V362" s="61"/>
      <c r="W362" s="61"/>
      <c r="X362" s="61"/>
      <c r="Y362" s="61"/>
      <c r="Z362" s="62"/>
      <c r="AA362" s="67"/>
      <c r="AB362" s="68"/>
      <c r="AC362" s="68"/>
      <c r="AD362" s="68"/>
      <c r="AE362" s="68"/>
      <c r="AF362" s="68"/>
      <c r="AG362" s="69"/>
    </row>
    <row r="363" spans="1:33" x14ac:dyDescent="0.3">
      <c r="A363" s="135"/>
      <c r="B363" s="113"/>
      <c r="C363" s="176"/>
      <c r="D363" s="28"/>
      <c r="E363" s="33"/>
      <c r="F363" s="28"/>
      <c r="G363" s="23"/>
      <c r="H363" s="25"/>
      <c r="I363" s="44"/>
      <c r="J363" s="45"/>
      <c r="K363" s="139"/>
      <c r="L363" s="25"/>
      <c r="M363" s="166"/>
      <c r="N363" s="166"/>
      <c r="O363" s="166"/>
      <c r="P363" s="166"/>
      <c r="Q363" s="166"/>
      <c r="R363" s="166"/>
      <c r="S363" s="166"/>
      <c r="T363" s="60"/>
      <c r="U363" s="61"/>
      <c r="V363" s="61"/>
      <c r="W363" s="61"/>
      <c r="X363" s="61"/>
      <c r="Y363" s="61"/>
      <c r="Z363" s="62"/>
      <c r="AA363" s="67"/>
      <c r="AB363" s="68"/>
      <c r="AC363" s="68"/>
      <c r="AD363" s="68"/>
      <c r="AE363" s="68"/>
      <c r="AF363" s="68"/>
      <c r="AG363" s="69"/>
    </row>
    <row r="364" spans="1:33" x14ac:dyDescent="0.3">
      <c r="A364" s="135"/>
      <c r="B364" s="113"/>
      <c r="C364" s="176"/>
      <c r="D364" s="28"/>
      <c r="E364" s="33"/>
      <c r="F364" s="28"/>
      <c r="G364" s="23"/>
      <c r="H364" s="25"/>
      <c r="I364" s="44"/>
      <c r="J364" s="45"/>
      <c r="K364" s="139"/>
      <c r="L364" s="25"/>
      <c r="M364" s="166"/>
      <c r="N364" s="166"/>
      <c r="O364" s="166"/>
      <c r="P364" s="166"/>
      <c r="Q364" s="166"/>
      <c r="R364" s="166"/>
      <c r="S364" s="166"/>
      <c r="T364" s="60"/>
      <c r="U364" s="61"/>
      <c r="V364" s="61"/>
      <c r="W364" s="61"/>
      <c r="X364" s="61"/>
      <c r="Y364" s="61"/>
      <c r="Z364" s="62"/>
      <c r="AA364" s="67"/>
      <c r="AB364" s="68"/>
      <c r="AC364" s="68"/>
      <c r="AD364" s="68"/>
      <c r="AE364" s="68"/>
      <c r="AF364" s="68"/>
      <c r="AG364" s="69"/>
    </row>
    <row r="365" spans="1:33" x14ac:dyDescent="0.3">
      <c r="A365" s="135"/>
      <c r="B365" s="113"/>
      <c r="C365" s="176"/>
      <c r="D365" s="28"/>
      <c r="E365" s="33"/>
      <c r="F365" s="28"/>
      <c r="G365" s="23"/>
      <c r="H365" s="25"/>
      <c r="I365" s="44"/>
      <c r="J365" s="45"/>
      <c r="K365" s="139"/>
      <c r="L365" s="25"/>
      <c r="M365" s="166"/>
      <c r="N365" s="166"/>
      <c r="O365" s="166"/>
      <c r="P365" s="166"/>
      <c r="Q365" s="166"/>
      <c r="R365" s="166"/>
      <c r="S365" s="166"/>
      <c r="T365" s="60"/>
      <c r="U365" s="61"/>
      <c r="V365" s="61"/>
      <c r="W365" s="61"/>
      <c r="X365" s="61"/>
      <c r="Y365" s="61"/>
      <c r="Z365" s="62"/>
      <c r="AA365" s="67"/>
      <c r="AB365" s="68"/>
      <c r="AC365" s="68"/>
      <c r="AD365" s="68"/>
      <c r="AE365" s="68"/>
      <c r="AF365" s="68"/>
      <c r="AG365" s="69"/>
    </row>
    <row r="366" spans="1:33" x14ac:dyDescent="0.3">
      <c r="A366" s="135"/>
      <c r="B366" s="113"/>
      <c r="C366" s="176"/>
      <c r="D366" s="28"/>
      <c r="E366" s="33"/>
      <c r="F366" s="28"/>
      <c r="G366" s="23"/>
      <c r="H366" s="25"/>
      <c r="I366" s="44"/>
      <c r="J366" s="45"/>
      <c r="K366" s="139"/>
      <c r="L366" s="25"/>
      <c r="M366" s="166"/>
      <c r="N366" s="166"/>
      <c r="O366" s="166"/>
      <c r="P366" s="166"/>
      <c r="Q366" s="166"/>
      <c r="R366" s="166"/>
      <c r="S366" s="166"/>
      <c r="T366" s="60"/>
      <c r="U366" s="61"/>
      <c r="V366" s="61"/>
      <c r="W366" s="61"/>
      <c r="X366" s="61"/>
      <c r="Y366" s="61"/>
      <c r="Z366" s="62"/>
      <c r="AA366" s="67"/>
      <c r="AB366" s="68"/>
      <c r="AC366" s="68"/>
      <c r="AD366" s="68"/>
      <c r="AE366" s="68"/>
      <c r="AF366" s="68"/>
      <c r="AG366" s="69"/>
    </row>
    <row r="367" spans="1:33" x14ac:dyDescent="0.3">
      <c r="A367" s="135"/>
      <c r="B367" s="113"/>
      <c r="C367" s="176"/>
      <c r="D367" s="28"/>
      <c r="E367" s="33"/>
      <c r="F367" s="28"/>
      <c r="G367" s="23"/>
      <c r="H367" s="25"/>
      <c r="I367" s="44"/>
      <c r="J367" s="45"/>
      <c r="K367" s="139"/>
      <c r="L367" s="25"/>
      <c r="M367" s="166"/>
      <c r="N367" s="166"/>
      <c r="O367" s="166"/>
      <c r="P367" s="166"/>
      <c r="Q367" s="166"/>
      <c r="R367" s="166"/>
      <c r="S367" s="166"/>
      <c r="T367" s="60"/>
      <c r="U367" s="61"/>
      <c r="V367" s="61"/>
      <c r="W367" s="61"/>
      <c r="X367" s="61"/>
      <c r="Y367" s="61"/>
      <c r="Z367" s="62"/>
      <c r="AA367" s="67"/>
      <c r="AB367" s="68"/>
      <c r="AC367" s="68"/>
      <c r="AD367" s="68"/>
      <c r="AE367" s="68"/>
      <c r="AF367" s="68"/>
      <c r="AG367" s="69"/>
    </row>
    <row r="368" spans="1:33" x14ac:dyDescent="0.3">
      <c r="A368" s="135"/>
      <c r="B368" s="113"/>
      <c r="C368" s="176"/>
      <c r="D368" s="28"/>
      <c r="E368" s="33"/>
      <c r="F368" s="28"/>
      <c r="G368" s="23"/>
      <c r="H368" s="25"/>
      <c r="I368" s="44"/>
      <c r="J368" s="45"/>
      <c r="K368" s="139"/>
      <c r="L368" s="25"/>
      <c r="M368" s="166"/>
      <c r="N368" s="166"/>
      <c r="O368" s="166"/>
      <c r="P368" s="166"/>
      <c r="Q368" s="166"/>
      <c r="R368" s="166"/>
      <c r="S368" s="166"/>
      <c r="T368" s="60"/>
      <c r="U368" s="61"/>
      <c r="V368" s="61"/>
      <c r="W368" s="61"/>
      <c r="X368" s="61"/>
      <c r="Y368" s="61"/>
      <c r="Z368" s="62"/>
      <c r="AA368" s="67"/>
      <c r="AB368" s="68"/>
      <c r="AC368" s="68"/>
      <c r="AD368" s="68"/>
      <c r="AE368" s="68"/>
      <c r="AF368" s="68"/>
      <c r="AG368" s="69"/>
    </row>
    <row r="369" spans="1:33" x14ac:dyDescent="0.3">
      <c r="A369" s="135"/>
      <c r="B369" s="113"/>
      <c r="C369" s="176"/>
      <c r="D369" s="28"/>
      <c r="E369" s="33"/>
      <c r="F369" s="28"/>
      <c r="G369" s="23"/>
      <c r="H369" s="25"/>
      <c r="I369" s="44"/>
      <c r="J369" s="45"/>
      <c r="K369" s="139"/>
      <c r="L369" s="25"/>
      <c r="M369" s="166"/>
      <c r="N369" s="166"/>
      <c r="O369" s="166"/>
      <c r="P369" s="166"/>
      <c r="Q369" s="166"/>
      <c r="R369" s="166"/>
      <c r="S369" s="166"/>
      <c r="T369" s="60"/>
      <c r="U369" s="61"/>
      <c r="V369" s="61"/>
      <c r="W369" s="61"/>
      <c r="X369" s="61"/>
      <c r="Y369" s="61"/>
      <c r="Z369" s="62"/>
      <c r="AA369" s="67"/>
      <c r="AB369" s="68"/>
      <c r="AC369" s="68"/>
      <c r="AD369" s="68"/>
      <c r="AE369" s="68"/>
      <c r="AF369" s="68"/>
      <c r="AG369" s="69"/>
    </row>
    <row r="370" spans="1:33" x14ac:dyDescent="0.3">
      <c r="A370" s="135"/>
      <c r="B370" s="113"/>
      <c r="C370" s="176"/>
      <c r="D370" s="28"/>
      <c r="E370" s="33"/>
      <c r="F370" s="28"/>
      <c r="G370" s="23"/>
      <c r="H370" s="25"/>
      <c r="I370" s="44"/>
      <c r="J370" s="45"/>
      <c r="K370" s="139"/>
      <c r="L370" s="25"/>
      <c r="M370" s="166"/>
      <c r="N370" s="166"/>
      <c r="O370" s="166"/>
      <c r="P370" s="166"/>
      <c r="Q370" s="166"/>
      <c r="R370" s="166"/>
      <c r="S370" s="166"/>
      <c r="T370" s="60"/>
      <c r="U370" s="61"/>
      <c r="V370" s="61"/>
      <c r="W370" s="61"/>
      <c r="X370" s="61"/>
      <c r="Y370" s="61"/>
      <c r="Z370" s="62"/>
      <c r="AA370" s="67"/>
      <c r="AB370" s="68"/>
      <c r="AC370" s="68"/>
      <c r="AD370" s="68"/>
      <c r="AE370" s="68"/>
      <c r="AF370" s="68"/>
      <c r="AG370" s="69"/>
    </row>
    <row r="371" spans="1:33" x14ac:dyDescent="0.3">
      <c r="A371" s="135"/>
      <c r="B371" s="113"/>
      <c r="C371" s="176"/>
      <c r="D371" s="28"/>
      <c r="E371" s="33"/>
      <c r="F371" s="28"/>
      <c r="G371" s="23"/>
      <c r="H371" s="25"/>
      <c r="I371" s="44"/>
      <c r="J371" s="45"/>
      <c r="K371" s="139"/>
      <c r="L371" s="25"/>
      <c r="M371" s="166"/>
      <c r="N371" s="166"/>
      <c r="O371" s="166"/>
      <c r="P371" s="166"/>
      <c r="Q371" s="166"/>
      <c r="R371" s="166"/>
      <c r="S371" s="166"/>
      <c r="T371" s="60"/>
      <c r="U371" s="61"/>
      <c r="V371" s="61"/>
      <c r="W371" s="61"/>
      <c r="X371" s="61"/>
      <c r="Y371" s="61"/>
      <c r="Z371" s="62"/>
      <c r="AA371" s="67"/>
      <c r="AB371" s="68"/>
      <c r="AC371" s="68"/>
      <c r="AD371" s="68"/>
      <c r="AE371" s="68"/>
      <c r="AF371" s="68"/>
      <c r="AG371" s="69"/>
    </row>
    <row r="372" spans="1:33" x14ac:dyDescent="0.3">
      <c r="A372" s="135"/>
      <c r="B372" s="113"/>
      <c r="C372" s="176"/>
      <c r="D372" s="28"/>
      <c r="E372" s="33"/>
      <c r="F372" s="28"/>
      <c r="G372" s="23"/>
      <c r="H372" s="25"/>
      <c r="I372" s="44"/>
      <c r="J372" s="45"/>
      <c r="K372" s="139"/>
      <c r="L372" s="25"/>
      <c r="M372" s="166"/>
      <c r="N372" s="166"/>
      <c r="O372" s="166"/>
      <c r="P372" s="166"/>
      <c r="Q372" s="166"/>
      <c r="R372" s="166"/>
      <c r="S372" s="166"/>
      <c r="T372" s="60"/>
      <c r="U372" s="61"/>
      <c r="V372" s="61"/>
      <c r="W372" s="61"/>
      <c r="X372" s="61"/>
      <c r="Y372" s="61"/>
      <c r="Z372" s="62"/>
      <c r="AA372" s="67"/>
      <c r="AB372" s="68"/>
      <c r="AC372" s="68"/>
      <c r="AD372" s="68"/>
      <c r="AE372" s="68"/>
      <c r="AF372" s="68"/>
      <c r="AG372" s="69"/>
    </row>
    <row r="373" spans="1:33" x14ac:dyDescent="0.3">
      <c r="A373" s="135"/>
      <c r="B373" s="113"/>
      <c r="C373" s="176"/>
      <c r="D373" s="28"/>
      <c r="E373" s="33"/>
      <c r="F373" s="28"/>
      <c r="G373" s="23"/>
      <c r="H373" s="25"/>
      <c r="I373" s="44"/>
      <c r="J373" s="45"/>
      <c r="K373" s="139"/>
      <c r="L373" s="25"/>
      <c r="M373" s="166"/>
      <c r="N373" s="166"/>
      <c r="O373" s="166"/>
      <c r="P373" s="166"/>
      <c r="Q373" s="166"/>
      <c r="R373" s="166"/>
      <c r="S373" s="166"/>
      <c r="T373" s="60"/>
      <c r="U373" s="61"/>
      <c r="V373" s="61"/>
      <c r="W373" s="61"/>
      <c r="X373" s="61"/>
      <c r="Y373" s="61"/>
      <c r="Z373" s="62"/>
      <c r="AA373" s="67"/>
      <c r="AB373" s="68"/>
      <c r="AC373" s="68"/>
      <c r="AD373" s="68"/>
      <c r="AE373" s="68"/>
      <c r="AF373" s="68"/>
      <c r="AG373" s="69"/>
    </row>
    <row r="374" spans="1:33" x14ac:dyDescent="0.3">
      <c r="A374" s="135"/>
      <c r="B374" s="113"/>
      <c r="C374" s="176"/>
      <c r="D374" s="28"/>
      <c r="E374" s="33"/>
      <c r="F374" s="28"/>
      <c r="G374" s="23"/>
      <c r="H374" s="25"/>
      <c r="I374" s="44"/>
      <c r="J374" s="45"/>
      <c r="K374" s="139"/>
      <c r="L374" s="25"/>
      <c r="M374" s="166"/>
      <c r="N374" s="166"/>
      <c r="O374" s="166"/>
      <c r="P374" s="166"/>
      <c r="Q374" s="166"/>
      <c r="R374" s="166"/>
      <c r="S374" s="166"/>
      <c r="T374" s="60"/>
      <c r="U374" s="61"/>
      <c r="V374" s="61"/>
      <c r="W374" s="61"/>
      <c r="X374" s="61"/>
      <c r="Y374" s="61"/>
      <c r="Z374" s="62"/>
      <c r="AA374" s="67"/>
      <c r="AB374" s="68"/>
      <c r="AC374" s="68"/>
      <c r="AD374" s="68"/>
      <c r="AE374" s="68"/>
      <c r="AF374" s="68"/>
      <c r="AG374" s="69"/>
    </row>
    <row r="375" spans="1:33" x14ac:dyDescent="0.3">
      <c r="A375" s="135"/>
      <c r="B375" s="113"/>
      <c r="C375" s="176"/>
      <c r="D375" s="28"/>
      <c r="E375" s="33"/>
      <c r="F375" s="28"/>
      <c r="G375" s="23"/>
      <c r="H375" s="25"/>
      <c r="I375" s="44"/>
      <c r="J375" s="45"/>
      <c r="K375" s="139"/>
      <c r="L375" s="25"/>
      <c r="M375" s="166"/>
      <c r="N375" s="166"/>
      <c r="O375" s="166"/>
      <c r="P375" s="166"/>
      <c r="Q375" s="166"/>
      <c r="R375" s="166"/>
      <c r="S375" s="166"/>
      <c r="T375" s="60"/>
      <c r="U375" s="61"/>
      <c r="V375" s="61"/>
      <c r="W375" s="61"/>
      <c r="X375" s="61"/>
      <c r="Y375" s="61"/>
      <c r="Z375" s="62"/>
      <c r="AA375" s="67"/>
      <c r="AB375" s="68"/>
      <c r="AC375" s="68"/>
      <c r="AD375" s="68"/>
      <c r="AE375" s="68"/>
      <c r="AF375" s="68"/>
      <c r="AG375" s="69"/>
    </row>
    <row r="376" spans="1:33" x14ac:dyDescent="0.3">
      <c r="A376" s="135"/>
      <c r="B376" s="113"/>
      <c r="C376" s="176"/>
      <c r="D376" s="28"/>
      <c r="E376" s="33"/>
      <c r="F376" s="28"/>
      <c r="G376" s="23"/>
      <c r="H376" s="25"/>
      <c r="I376" s="44"/>
      <c r="J376" s="45"/>
      <c r="K376" s="139"/>
      <c r="L376" s="25"/>
      <c r="M376" s="166"/>
      <c r="N376" s="166"/>
      <c r="O376" s="166"/>
      <c r="P376" s="166"/>
      <c r="Q376" s="166"/>
      <c r="R376" s="166"/>
      <c r="S376" s="166"/>
      <c r="T376" s="60"/>
      <c r="U376" s="61"/>
      <c r="V376" s="61"/>
      <c r="W376" s="61"/>
      <c r="X376" s="61"/>
      <c r="Y376" s="61"/>
      <c r="Z376" s="62"/>
      <c r="AA376" s="67"/>
      <c r="AB376" s="68"/>
      <c r="AC376" s="68"/>
      <c r="AD376" s="68"/>
      <c r="AE376" s="68"/>
      <c r="AF376" s="68"/>
      <c r="AG376" s="69"/>
    </row>
    <row r="377" spans="1:33" x14ac:dyDescent="0.3">
      <c r="A377" s="135"/>
      <c r="B377" s="113"/>
      <c r="C377" s="176"/>
      <c r="D377" s="28"/>
      <c r="E377" s="33"/>
      <c r="F377" s="28"/>
      <c r="G377" s="23"/>
      <c r="H377" s="25"/>
      <c r="I377" s="44"/>
      <c r="J377" s="45"/>
      <c r="K377" s="139"/>
      <c r="L377" s="25"/>
      <c r="M377" s="166"/>
      <c r="N377" s="166"/>
      <c r="O377" s="166"/>
      <c r="P377" s="166"/>
      <c r="Q377" s="166"/>
      <c r="R377" s="166"/>
      <c r="S377" s="166"/>
      <c r="T377" s="60"/>
      <c r="U377" s="61"/>
      <c r="V377" s="61"/>
      <c r="W377" s="61"/>
      <c r="X377" s="61"/>
      <c r="Y377" s="61"/>
      <c r="Z377" s="62"/>
      <c r="AA377" s="67"/>
      <c r="AB377" s="68"/>
      <c r="AC377" s="68"/>
      <c r="AD377" s="68"/>
      <c r="AE377" s="68"/>
      <c r="AF377" s="68"/>
      <c r="AG377" s="69"/>
    </row>
    <row r="378" spans="1:33" x14ac:dyDescent="0.3">
      <c r="A378" s="135"/>
      <c r="B378" s="113"/>
      <c r="C378" s="176"/>
      <c r="D378" s="28"/>
      <c r="E378" s="33"/>
      <c r="F378" s="28"/>
      <c r="G378" s="23"/>
      <c r="H378" s="25"/>
      <c r="I378" s="44"/>
      <c r="J378" s="45"/>
      <c r="K378" s="139"/>
      <c r="L378" s="25"/>
      <c r="M378" s="166"/>
      <c r="N378" s="166"/>
      <c r="O378" s="166"/>
      <c r="P378" s="166"/>
      <c r="Q378" s="166"/>
      <c r="R378" s="166"/>
      <c r="S378" s="166"/>
      <c r="T378" s="60"/>
      <c r="U378" s="61"/>
      <c r="V378" s="61"/>
      <c r="W378" s="61"/>
      <c r="X378" s="61"/>
      <c r="Y378" s="61"/>
      <c r="Z378" s="62"/>
      <c r="AA378" s="67"/>
      <c r="AB378" s="68"/>
      <c r="AC378" s="68"/>
      <c r="AD378" s="68"/>
      <c r="AE378" s="68"/>
      <c r="AF378" s="68"/>
      <c r="AG378" s="69"/>
    </row>
    <row r="379" spans="1:33" x14ac:dyDescent="0.3">
      <c r="A379" s="135"/>
      <c r="B379" s="113"/>
      <c r="C379" s="176"/>
      <c r="D379" s="28"/>
      <c r="E379" s="33"/>
      <c r="F379" s="28"/>
      <c r="G379" s="23"/>
      <c r="H379" s="25"/>
      <c r="I379" s="44"/>
      <c r="J379" s="45"/>
      <c r="K379" s="139"/>
      <c r="L379" s="25"/>
      <c r="M379" s="166"/>
      <c r="N379" s="166"/>
      <c r="O379" s="166"/>
      <c r="P379" s="166"/>
      <c r="Q379" s="166"/>
      <c r="R379" s="166"/>
      <c r="S379" s="166"/>
      <c r="T379" s="60"/>
      <c r="U379" s="61"/>
      <c r="V379" s="61"/>
      <c r="W379" s="61"/>
      <c r="X379" s="61"/>
      <c r="Y379" s="61"/>
      <c r="Z379" s="62"/>
      <c r="AA379" s="67"/>
      <c r="AB379" s="68"/>
      <c r="AC379" s="68"/>
      <c r="AD379" s="68"/>
      <c r="AE379" s="68"/>
      <c r="AF379" s="68"/>
      <c r="AG379" s="69"/>
    </row>
    <row r="380" spans="1:33" x14ac:dyDescent="0.3">
      <c r="A380" s="135"/>
      <c r="B380" s="113"/>
      <c r="C380" s="176"/>
      <c r="D380" s="28"/>
      <c r="E380" s="33"/>
      <c r="F380" s="28"/>
      <c r="G380" s="23"/>
      <c r="H380" s="25"/>
      <c r="I380" s="44"/>
      <c r="J380" s="45"/>
      <c r="K380" s="139"/>
      <c r="L380" s="25"/>
      <c r="M380" s="166"/>
      <c r="N380" s="166"/>
      <c r="O380" s="166"/>
      <c r="P380" s="166"/>
      <c r="Q380" s="166"/>
      <c r="R380" s="166"/>
      <c r="S380" s="166"/>
      <c r="T380" s="60"/>
      <c r="U380" s="61"/>
      <c r="V380" s="61"/>
      <c r="W380" s="61"/>
      <c r="X380" s="61"/>
      <c r="Y380" s="61"/>
      <c r="Z380" s="62"/>
      <c r="AA380" s="67"/>
      <c r="AB380" s="68"/>
      <c r="AC380" s="68"/>
      <c r="AD380" s="68"/>
      <c r="AE380" s="68"/>
      <c r="AF380" s="68"/>
      <c r="AG380" s="69"/>
    </row>
    <row r="381" spans="1:33" x14ac:dyDescent="0.3">
      <c r="A381" s="135"/>
      <c r="B381" s="113"/>
      <c r="C381" s="176"/>
      <c r="D381" s="28"/>
      <c r="E381" s="33"/>
      <c r="F381" s="28"/>
      <c r="G381" s="23"/>
      <c r="H381" s="25"/>
      <c r="I381" s="44"/>
      <c r="J381" s="45"/>
      <c r="K381" s="139"/>
      <c r="L381" s="25"/>
      <c r="M381" s="166"/>
      <c r="N381" s="166"/>
      <c r="O381" s="166"/>
      <c r="P381" s="166"/>
      <c r="Q381" s="166"/>
      <c r="R381" s="166"/>
      <c r="S381" s="166"/>
      <c r="T381" s="60"/>
      <c r="U381" s="61"/>
      <c r="V381" s="61"/>
      <c r="W381" s="61"/>
      <c r="X381" s="61"/>
      <c r="Y381" s="61"/>
      <c r="Z381" s="62"/>
      <c r="AA381" s="67"/>
      <c r="AB381" s="68"/>
      <c r="AC381" s="68"/>
      <c r="AD381" s="68"/>
      <c r="AE381" s="68"/>
      <c r="AF381" s="68"/>
      <c r="AG381" s="69"/>
    </row>
    <row r="382" spans="1:33" x14ac:dyDescent="0.3">
      <c r="A382" s="135"/>
      <c r="B382" s="113"/>
      <c r="C382" s="176"/>
      <c r="D382" s="28"/>
      <c r="E382" s="33"/>
      <c r="F382" s="28"/>
      <c r="G382" s="23"/>
      <c r="H382" s="25"/>
      <c r="I382" s="44"/>
      <c r="J382" s="45"/>
      <c r="K382" s="139"/>
      <c r="L382" s="25"/>
      <c r="M382" s="166"/>
      <c r="N382" s="166"/>
      <c r="O382" s="166"/>
      <c r="P382" s="166"/>
      <c r="Q382" s="166"/>
      <c r="R382" s="166"/>
      <c r="S382" s="166"/>
      <c r="T382" s="60"/>
      <c r="U382" s="61"/>
      <c r="V382" s="61"/>
      <c r="W382" s="61"/>
      <c r="X382" s="61"/>
      <c r="Y382" s="61"/>
      <c r="Z382" s="62"/>
      <c r="AA382" s="67"/>
      <c r="AB382" s="68"/>
      <c r="AC382" s="68"/>
      <c r="AD382" s="68"/>
      <c r="AE382" s="68"/>
      <c r="AF382" s="68"/>
      <c r="AG382" s="69"/>
    </row>
    <row r="383" spans="1:33" x14ac:dyDescent="0.3">
      <c r="A383" s="135"/>
      <c r="B383" s="113"/>
      <c r="C383" s="176"/>
      <c r="D383" s="28"/>
      <c r="E383" s="33"/>
      <c r="F383" s="28"/>
      <c r="G383" s="23"/>
      <c r="H383" s="25"/>
      <c r="I383" s="44"/>
      <c r="J383" s="45"/>
      <c r="K383" s="139"/>
      <c r="L383" s="25"/>
      <c r="M383" s="166"/>
      <c r="N383" s="166"/>
      <c r="O383" s="166"/>
      <c r="P383" s="166"/>
      <c r="Q383" s="166"/>
      <c r="R383" s="166"/>
      <c r="S383" s="166"/>
      <c r="T383" s="60"/>
      <c r="U383" s="61"/>
      <c r="V383" s="61"/>
      <c r="W383" s="61"/>
      <c r="X383" s="61"/>
      <c r="Y383" s="61"/>
      <c r="Z383" s="62"/>
      <c r="AA383" s="67"/>
      <c r="AB383" s="68"/>
      <c r="AC383" s="68"/>
      <c r="AD383" s="68"/>
      <c r="AE383" s="68"/>
      <c r="AF383" s="68"/>
      <c r="AG383" s="69"/>
    </row>
    <row r="384" spans="1:33" x14ac:dyDescent="0.3">
      <c r="A384" s="135"/>
      <c r="B384" s="113"/>
      <c r="C384" s="176"/>
      <c r="D384" s="28"/>
      <c r="E384" s="33"/>
      <c r="F384" s="28"/>
      <c r="G384" s="23"/>
      <c r="H384" s="25"/>
      <c r="I384" s="44"/>
      <c r="J384" s="45"/>
      <c r="K384" s="139"/>
      <c r="L384" s="25"/>
      <c r="M384" s="166"/>
      <c r="N384" s="166"/>
      <c r="O384" s="166"/>
      <c r="P384" s="166"/>
      <c r="Q384" s="166"/>
      <c r="R384" s="166"/>
      <c r="S384" s="166"/>
      <c r="T384" s="60"/>
      <c r="U384" s="61"/>
      <c r="V384" s="61"/>
      <c r="W384" s="61"/>
      <c r="X384" s="61"/>
      <c r="Y384" s="61"/>
      <c r="Z384" s="62"/>
      <c r="AA384" s="67"/>
      <c r="AB384" s="68"/>
      <c r="AC384" s="68"/>
      <c r="AD384" s="68"/>
      <c r="AE384" s="68"/>
      <c r="AF384" s="68"/>
      <c r="AG384" s="69"/>
    </row>
    <row r="385" spans="1:33" x14ac:dyDescent="0.3">
      <c r="A385" s="135"/>
      <c r="B385" s="113"/>
      <c r="C385" s="176"/>
      <c r="D385" s="28"/>
      <c r="E385" s="33"/>
      <c r="F385" s="28"/>
      <c r="G385" s="23"/>
      <c r="H385" s="25"/>
      <c r="I385" s="44"/>
      <c r="J385" s="45"/>
      <c r="K385" s="139"/>
      <c r="L385" s="25"/>
      <c r="M385" s="166"/>
      <c r="N385" s="166"/>
      <c r="O385" s="166"/>
      <c r="P385" s="166"/>
      <c r="Q385" s="166"/>
      <c r="R385" s="166"/>
      <c r="S385" s="166"/>
      <c r="T385" s="60"/>
      <c r="U385" s="61"/>
      <c r="V385" s="61"/>
      <c r="W385" s="61"/>
      <c r="X385" s="61"/>
      <c r="Y385" s="61"/>
      <c r="Z385" s="62"/>
      <c r="AA385" s="67"/>
      <c r="AB385" s="68"/>
      <c r="AC385" s="68"/>
      <c r="AD385" s="68"/>
      <c r="AE385" s="68"/>
      <c r="AF385" s="68"/>
      <c r="AG385" s="69"/>
    </row>
    <row r="386" spans="1:33" x14ac:dyDescent="0.3">
      <c r="A386" s="135"/>
      <c r="B386" s="113"/>
      <c r="C386" s="176"/>
      <c r="D386" s="28"/>
      <c r="E386" s="33"/>
      <c r="F386" s="28"/>
      <c r="G386" s="23"/>
      <c r="H386" s="25"/>
      <c r="I386" s="44"/>
      <c r="J386" s="45"/>
      <c r="K386" s="139"/>
      <c r="L386" s="25"/>
      <c r="M386" s="166"/>
      <c r="N386" s="166"/>
      <c r="O386" s="166"/>
      <c r="P386" s="166"/>
      <c r="Q386" s="166"/>
      <c r="R386" s="166"/>
      <c r="S386" s="166"/>
      <c r="T386" s="60"/>
      <c r="U386" s="61"/>
      <c r="V386" s="61"/>
      <c r="W386" s="61"/>
      <c r="X386" s="61"/>
      <c r="Y386" s="61"/>
      <c r="Z386" s="62"/>
      <c r="AA386" s="67"/>
      <c r="AB386" s="68"/>
      <c r="AC386" s="68"/>
      <c r="AD386" s="68"/>
      <c r="AE386" s="68"/>
      <c r="AF386" s="68"/>
      <c r="AG386" s="69"/>
    </row>
    <row r="387" spans="1:33" x14ac:dyDescent="0.3">
      <c r="A387" s="135"/>
      <c r="B387" s="113"/>
      <c r="C387" s="176"/>
      <c r="D387" s="28"/>
      <c r="E387" s="33"/>
      <c r="F387" s="28"/>
      <c r="G387" s="23"/>
      <c r="H387" s="25"/>
      <c r="I387" s="44"/>
      <c r="J387" s="45"/>
      <c r="K387" s="139"/>
      <c r="L387" s="25"/>
      <c r="M387" s="166"/>
      <c r="N387" s="166"/>
      <c r="O387" s="166"/>
      <c r="P387" s="166"/>
      <c r="Q387" s="166"/>
      <c r="R387" s="166"/>
      <c r="S387" s="166"/>
      <c r="T387" s="60"/>
      <c r="U387" s="61"/>
      <c r="V387" s="61"/>
      <c r="W387" s="61"/>
      <c r="X387" s="61"/>
      <c r="Y387" s="61"/>
      <c r="Z387" s="62"/>
      <c r="AA387" s="67"/>
      <c r="AB387" s="68"/>
      <c r="AC387" s="68"/>
      <c r="AD387" s="68"/>
      <c r="AE387" s="68"/>
      <c r="AF387" s="68"/>
      <c r="AG387" s="69"/>
    </row>
    <row r="388" spans="1:33" x14ac:dyDescent="0.3">
      <c r="A388" s="135"/>
      <c r="B388" s="113"/>
      <c r="C388" s="176"/>
      <c r="D388" s="28"/>
      <c r="E388" s="33"/>
      <c r="F388" s="28"/>
      <c r="G388" s="23"/>
      <c r="H388" s="25"/>
      <c r="I388" s="44"/>
      <c r="J388" s="45"/>
      <c r="K388" s="139"/>
      <c r="L388" s="25"/>
      <c r="M388" s="166"/>
      <c r="N388" s="166"/>
      <c r="O388" s="166"/>
      <c r="P388" s="166"/>
      <c r="Q388" s="166"/>
      <c r="R388" s="166"/>
      <c r="S388" s="166"/>
      <c r="T388" s="60"/>
      <c r="U388" s="61"/>
      <c r="V388" s="61"/>
      <c r="W388" s="61"/>
      <c r="X388" s="61"/>
      <c r="Y388" s="61"/>
      <c r="Z388" s="62"/>
      <c r="AA388" s="67"/>
      <c r="AB388" s="68"/>
      <c r="AC388" s="68"/>
      <c r="AD388" s="68"/>
      <c r="AE388" s="68"/>
      <c r="AF388" s="68"/>
      <c r="AG388" s="69"/>
    </row>
    <row r="389" spans="1:33" x14ac:dyDescent="0.3">
      <c r="A389" s="135"/>
      <c r="B389" s="113"/>
      <c r="C389" s="176"/>
      <c r="D389" s="28"/>
      <c r="E389" s="33"/>
      <c r="F389" s="28"/>
      <c r="G389" s="23"/>
      <c r="H389" s="25"/>
      <c r="I389" s="44"/>
      <c r="J389" s="45"/>
      <c r="K389" s="139"/>
      <c r="L389" s="25"/>
      <c r="M389" s="166"/>
      <c r="N389" s="166"/>
      <c r="O389" s="166"/>
      <c r="P389" s="166"/>
      <c r="Q389" s="166"/>
      <c r="R389" s="166"/>
      <c r="S389" s="166"/>
      <c r="T389" s="60"/>
      <c r="U389" s="61"/>
      <c r="V389" s="61"/>
      <c r="W389" s="61"/>
      <c r="X389" s="61"/>
      <c r="Y389" s="61"/>
      <c r="Z389" s="62"/>
      <c r="AA389" s="67"/>
      <c r="AB389" s="68"/>
      <c r="AC389" s="68"/>
      <c r="AD389" s="68"/>
      <c r="AE389" s="68"/>
      <c r="AF389" s="68"/>
      <c r="AG389" s="69"/>
    </row>
    <row r="390" spans="1:33" x14ac:dyDescent="0.3">
      <c r="A390" s="135"/>
      <c r="B390" s="113"/>
      <c r="C390" s="176"/>
      <c r="D390" s="28"/>
      <c r="E390" s="33"/>
      <c r="F390" s="28"/>
      <c r="G390" s="23"/>
      <c r="H390" s="25"/>
      <c r="I390" s="44"/>
      <c r="J390" s="45"/>
      <c r="K390" s="139"/>
      <c r="L390" s="25"/>
      <c r="M390" s="166"/>
      <c r="N390" s="166"/>
      <c r="O390" s="166"/>
      <c r="P390" s="166"/>
      <c r="Q390" s="166"/>
      <c r="R390" s="166"/>
      <c r="S390" s="166"/>
      <c r="T390" s="60"/>
      <c r="U390" s="61"/>
      <c r="V390" s="61"/>
      <c r="W390" s="61"/>
      <c r="X390" s="61"/>
      <c r="Y390" s="61"/>
      <c r="Z390" s="62"/>
      <c r="AA390" s="67"/>
      <c r="AB390" s="68"/>
      <c r="AC390" s="68"/>
      <c r="AD390" s="68"/>
      <c r="AE390" s="68"/>
      <c r="AF390" s="68"/>
      <c r="AG390" s="69"/>
    </row>
    <row r="391" spans="1:33" x14ac:dyDescent="0.3">
      <c r="A391" s="135"/>
      <c r="B391" s="113"/>
      <c r="C391" s="176"/>
      <c r="D391" s="28"/>
      <c r="E391" s="33"/>
      <c r="F391" s="28"/>
      <c r="G391" s="23"/>
      <c r="H391" s="25"/>
      <c r="I391" s="44"/>
      <c r="J391" s="45"/>
      <c r="K391" s="139"/>
      <c r="L391" s="25"/>
      <c r="M391" s="166"/>
      <c r="N391" s="166"/>
      <c r="O391" s="166"/>
      <c r="P391" s="166"/>
      <c r="Q391" s="166"/>
      <c r="R391" s="166"/>
      <c r="S391" s="166"/>
      <c r="T391" s="60"/>
      <c r="U391" s="61"/>
      <c r="V391" s="61"/>
      <c r="W391" s="61"/>
      <c r="X391" s="61"/>
      <c r="Y391" s="61"/>
      <c r="Z391" s="62"/>
      <c r="AA391" s="67"/>
      <c r="AB391" s="68"/>
      <c r="AC391" s="68"/>
      <c r="AD391" s="68"/>
      <c r="AE391" s="68"/>
      <c r="AF391" s="68"/>
      <c r="AG391" s="69"/>
    </row>
    <row r="392" spans="1:33" x14ac:dyDescent="0.3">
      <c r="A392" s="135"/>
      <c r="B392" s="113"/>
      <c r="C392" s="176"/>
      <c r="D392" s="28"/>
      <c r="E392" s="33"/>
      <c r="F392" s="28"/>
      <c r="G392" s="23"/>
      <c r="H392" s="25"/>
      <c r="I392" s="44"/>
      <c r="J392" s="45"/>
      <c r="K392" s="139"/>
      <c r="L392" s="25"/>
      <c r="M392" s="166"/>
      <c r="N392" s="166"/>
      <c r="O392" s="166"/>
      <c r="P392" s="166"/>
      <c r="Q392" s="166"/>
      <c r="R392" s="166"/>
      <c r="S392" s="166"/>
      <c r="T392" s="60"/>
      <c r="U392" s="61"/>
      <c r="V392" s="61"/>
      <c r="W392" s="61"/>
      <c r="X392" s="61"/>
      <c r="Y392" s="61"/>
      <c r="Z392" s="62"/>
      <c r="AA392" s="67"/>
      <c r="AB392" s="68"/>
      <c r="AC392" s="68"/>
      <c r="AD392" s="68"/>
      <c r="AE392" s="68"/>
      <c r="AF392" s="68"/>
      <c r="AG392" s="69"/>
    </row>
    <row r="393" spans="1:33" x14ac:dyDescent="0.3">
      <c r="A393" s="135"/>
      <c r="B393" s="113"/>
      <c r="C393" s="176"/>
      <c r="D393" s="28"/>
      <c r="E393" s="33"/>
      <c r="F393" s="28"/>
      <c r="G393" s="23"/>
      <c r="H393" s="25"/>
      <c r="I393" s="44"/>
      <c r="J393" s="45"/>
      <c r="K393" s="139"/>
      <c r="L393" s="25"/>
      <c r="M393" s="166"/>
      <c r="N393" s="166"/>
      <c r="O393" s="166"/>
      <c r="P393" s="166"/>
      <c r="Q393" s="166"/>
      <c r="R393" s="166"/>
      <c r="S393" s="166"/>
      <c r="T393" s="60"/>
      <c r="U393" s="61"/>
      <c r="V393" s="61"/>
      <c r="W393" s="61"/>
      <c r="X393" s="61"/>
      <c r="Y393" s="61"/>
      <c r="Z393" s="62"/>
      <c r="AA393" s="67"/>
      <c r="AB393" s="68"/>
      <c r="AC393" s="68"/>
      <c r="AD393" s="68"/>
      <c r="AE393" s="68"/>
      <c r="AF393" s="68"/>
      <c r="AG393" s="69"/>
    </row>
    <row r="394" spans="1:33" x14ac:dyDescent="0.3">
      <c r="A394" s="135"/>
      <c r="B394" s="113"/>
      <c r="C394" s="176"/>
      <c r="D394" s="28"/>
      <c r="E394" s="33"/>
      <c r="F394" s="28"/>
      <c r="G394" s="23"/>
      <c r="H394" s="25"/>
      <c r="I394" s="44"/>
      <c r="J394" s="45"/>
      <c r="K394" s="139"/>
      <c r="L394" s="25"/>
      <c r="M394" s="166"/>
      <c r="N394" s="166"/>
      <c r="O394" s="166"/>
      <c r="P394" s="166"/>
      <c r="Q394" s="166"/>
      <c r="R394" s="166"/>
      <c r="S394" s="166"/>
      <c r="T394" s="60"/>
      <c r="U394" s="61"/>
      <c r="V394" s="61"/>
      <c r="W394" s="61"/>
      <c r="X394" s="61"/>
      <c r="Y394" s="61"/>
      <c r="Z394" s="62"/>
      <c r="AA394" s="67"/>
      <c r="AB394" s="68"/>
      <c r="AC394" s="68"/>
      <c r="AD394" s="68"/>
      <c r="AE394" s="68"/>
      <c r="AF394" s="68"/>
      <c r="AG394" s="69"/>
    </row>
    <row r="395" spans="1:33" x14ac:dyDescent="0.3">
      <c r="A395" s="135"/>
      <c r="B395" s="113"/>
      <c r="C395" s="176"/>
      <c r="D395" s="28"/>
      <c r="E395" s="33"/>
      <c r="F395" s="28"/>
      <c r="G395" s="23"/>
      <c r="H395" s="25"/>
      <c r="I395" s="44"/>
      <c r="J395" s="45"/>
      <c r="K395" s="139"/>
      <c r="L395" s="25"/>
      <c r="M395" s="166"/>
      <c r="N395" s="166"/>
      <c r="O395" s="166"/>
      <c r="P395" s="166"/>
      <c r="Q395" s="166"/>
      <c r="R395" s="166"/>
      <c r="S395" s="166"/>
      <c r="T395" s="60"/>
      <c r="U395" s="61"/>
      <c r="V395" s="61"/>
      <c r="W395" s="61"/>
      <c r="X395" s="61"/>
      <c r="Y395" s="61"/>
      <c r="Z395" s="62"/>
      <c r="AA395" s="67"/>
      <c r="AB395" s="68"/>
      <c r="AC395" s="68"/>
      <c r="AD395" s="68"/>
      <c r="AE395" s="68"/>
      <c r="AF395" s="68"/>
      <c r="AG395" s="69"/>
    </row>
    <row r="396" spans="1:33" x14ac:dyDescent="0.3">
      <c r="A396" s="135"/>
      <c r="B396" s="113"/>
      <c r="C396" s="176"/>
      <c r="D396" s="28"/>
      <c r="E396" s="33"/>
      <c r="F396" s="28"/>
      <c r="G396" s="23"/>
      <c r="H396" s="25"/>
      <c r="I396" s="44"/>
      <c r="J396" s="45"/>
      <c r="K396" s="139"/>
      <c r="L396" s="25"/>
      <c r="M396" s="166"/>
      <c r="N396" s="166"/>
      <c r="O396" s="166"/>
      <c r="P396" s="166"/>
      <c r="Q396" s="166"/>
      <c r="R396" s="166"/>
      <c r="S396" s="166"/>
      <c r="T396" s="60"/>
      <c r="U396" s="61"/>
      <c r="V396" s="61"/>
      <c r="W396" s="61"/>
      <c r="X396" s="61"/>
      <c r="Y396" s="61"/>
      <c r="Z396" s="62"/>
      <c r="AA396" s="67"/>
      <c r="AB396" s="68"/>
      <c r="AC396" s="68"/>
      <c r="AD396" s="68"/>
      <c r="AE396" s="68"/>
      <c r="AF396" s="68"/>
      <c r="AG396" s="69"/>
    </row>
    <row r="397" spans="1:33" x14ac:dyDescent="0.3">
      <c r="A397" s="135"/>
      <c r="B397" s="113"/>
      <c r="C397" s="176"/>
      <c r="D397" s="28"/>
      <c r="E397" s="33"/>
      <c r="F397" s="28"/>
      <c r="G397" s="23"/>
      <c r="H397" s="25"/>
      <c r="I397" s="44"/>
      <c r="J397" s="45"/>
      <c r="K397" s="139"/>
      <c r="L397" s="25"/>
      <c r="M397" s="166"/>
      <c r="N397" s="166"/>
      <c r="O397" s="166"/>
      <c r="P397" s="166"/>
      <c r="Q397" s="166"/>
      <c r="R397" s="166"/>
      <c r="S397" s="166"/>
      <c r="T397" s="60"/>
      <c r="U397" s="61"/>
      <c r="V397" s="61"/>
      <c r="W397" s="61"/>
      <c r="X397" s="61"/>
      <c r="Y397" s="61"/>
      <c r="Z397" s="62"/>
      <c r="AA397" s="67"/>
      <c r="AB397" s="68"/>
      <c r="AC397" s="68"/>
      <c r="AD397" s="68"/>
      <c r="AE397" s="68"/>
      <c r="AF397" s="68"/>
      <c r="AG397" s="69"/>
    </row>
    <row r="398" spans="1:33" x14ac:dyDescent="0.3">
      <c r="A398" s="135"/>
      <c r="B398" s="113"/>
      <c r="C398" s="176"/>
      <c r="D398" s="28"/>
      <c r="E398" s="33"/>
      <c r="F398" s="28"/>
      <c r="G398" s="23"/>
      <c r="H398" s="25"/>
      <c r="I398" s="44"/>
      <c r="J398" s="45"/>
      <c r="K398" s="139"/>
      <c r="L398" s="25"/>
      <c r="M398" s="166"/>
      <c r="N398" s="166"/>
      <c r="O398" s="166"/>
      <c r="P398" s="166"/>
      <c r="Q398" s="166"/>
      <c r="R398" s="166"/>
      <c r="S398" s="166"/>
      <c r="T398" s="60"/>
      <c r="U398" s="61"/>
      <c r="V398" s="61"/>
      <c r="W398" s="61"/>
      <c r="X398" s="61"/>
      <c r="Y398" s="61"/>
      <c r="Z398" s="62"/>
      <c r="AA398" s="67"/>
      <c r="AB398" s="68"/>
      <c r="AC398" s="68"/>
      <c r="AD398" s="68"/>
      <c r="AE398" s="68"/>
      <c r="AF398" s="68"/>
      <c r="AG398" s="69"/>
    </row>
    <row r="399" spans="1:33" x14ac:dyDescent="0.3">
      <c r="A399" s="135"/>
      <c r="B399" s="113"/>
      <c r="C399" s="176"/>
      <c r="D399" s="28"/>
      <c r="E399" s="33"/>
      <c r="F399" s="28"/>
      <c r="G399" s="23"/>
      <c r="H399" s="25"/>
      <c r="I399" s="44"/>
      <c r="J399" s="45"/>
      <c r="K399" s="139"/>
      <c r="L399" s="25"/>
      <c r="M399" s="166"/>
      <c r="N399" s="166"/>
      <c r="O399" s="166"/>
      <c r="P399" s="166"/>
      <c r="Q399" s="166"/>
      <c r="R399" s="166"/>
      <c r="S399" s="166"/>
      <c r="T399" s="60"/>
      <c r="U399" s="61"/>
      <c r="V399" s="61"/>
      <c r="W399" s="61"/>
      <c r="X399" s="61"/>
      <c r="Y399" s="61"/>
      <c r="Z399" s="62"/>
      <c r="AA399" s="67"/>
      <c r="AB399" s="68"/>
      <c r="AC399" s="68"/>
      <c r="AD399" s="68"/>
      <c r="AE399" s="68"/>
      <c r="AF399" s="68"/>
      <c r="AG399" s="69"/>
    </row>
    <row r="400" spans="1:33" x14ac:dyDescent="0.3">
      <c r="A400" s="135"/>
      <c r="B400" s="113"/>
      <c r="C400" s="176"/>
      <c r="D400" s="28"/>
      <c r="E400" s="33"/>
      <c r="F400" s="28"/>
      <c r="G400" s="23"/>
      <c r="H400" s="25"/>
      <c r="I400" s="44"/>
      <c r="J400" s="45"/>
      <c r="K400" s="139"/>
      <c r="L400" s="25"/>
      <c r="M400" s="166"/>
      <c r="N400" s="166"/>
      <c r="O400" s="166"/>
      <c r="P400" s="166"/>
      <c r="Q400" s="166"/>
      <c r="R400" s="166"/>
      <c r="S400" s="166"/>
      <c r="T400" s="60"/>
      <c r="U400" s="61"/>
      <c r="V400" s="61"/>
      <c r="W400" s="61"/>
      <c r="X400" s="61"/>
      <c r="Y400" s="61"/>
      <c r="Z400" s="62"/>
      <c r="AA400" s="67"/>
      <c r="AB400" s="68"/>
      <c r="AC400" s="68"/>
      <c r="AD400" s="68"/>
      <c r="AE400" s="68"/>
      <c r="AF400" s="68"/>
      <c r="AG400" s="69"/>
    </row>
    <row r="401" spans="1:33" x14ac:dyDescent="0.3">
      <c r="A401" s="135"/>
      <c r="B401" s="113"/>
      <c r="C401" s="176"/>
      <c r="D401" s="28"/>
      <c r="E401" s="33"/>
      <c r="F401" s="28"/>
      <c r="G401" s="23"/>
      <c r="H401" s="25"/>
      <c r="I401" s="44"/>
      <c r="J401" s="45"/>
      <c r="K401" s="139"/>
      <c r="L401" s="25"/>
      <c r="M401" s="166"/>
      <c r="N401" s="166"/>
      <c r="O401" s="166"/>
      <c r="P401" s="166"/>
      <c r="Q401" s="166"/>
      <c r="R401" s="166"/>
      <c r="S401" s="166"/>
      <c r="T401" s="60"/>
      <c r="U401" s="61"/>
      <c r="V401" s="61"/>
      <c r="W401" s="61"/>
      <c r="X401" s="61"/>
      <c r="Y401" s="61"/>
      <c r="Z401" s="62"/>
      <c r="AA401" s="67"/>
      <c r="AB401" s="68"/>
      <c r="AC401" s="68"/>
      <c r="AD401" s="68"/>
      <c r="AE401" s="68"/>
      <c r="AF401" s="68"/>
      <c r="AG401" s="69"/>
    </row>
    <row r="402" spans="1:33" x14ac:dyDescent="0.3">
      <c r="A402" s="135"/>
      <c r="B402" s="113"/>
      <c r="C402" s="176"/>
      <c r="D402" s="28"/>
      <c r="E402" s="33"/>
      <c r="F402" s="28"/>
      <c r="G402" s="23"/>
      <c r="H402" s="25"/>
      <c r="I402" s="44"/>
      <c r="J402" s="45"/>
      <c r="K402" s="139"/>
      <c r="L402" s="25"/>
      <c r="M402" s="166"/>
      <c r="N402" s="166"/>
      <c r="O402" s="166"/>
      <c r="P402" s="166"/>
      <c r="Q402" s="166"/>
      <c r="R402" s="166"/>
      <c r="S402" s="166"/>
      <c r="T402" s="60"/>
      <c r="U402" s="61"/>
      <c r="V402" s="61"/>
      <c r="W402" s="61"/>
      <c r="X402" s="61"/>
      <c r="Y402" s="61"/>
      <c r="Z402" s="62"/>
      <c r="AA402" s="67"/>
      <c r="AB402" s="68"/>
      <c r="AC402" s="68"/>
      <c r="AD402" s="68"/>
      <c r="AE402" s="68"/>
      <c r="AF402" s="68"/>
      <c r="AG402" s="69"/>
    </row>
    <row r="403" spans="1:33" x14ac:dyDescent="0.3">
      <c r="A403" s="135"/>
      <c r="B403" s="113"/>
      <c r="C403" s="176"/>
      <c r="D403" s="28"/>
      <c r="E403" s="33"/>
      <c r="F403" s="28"/>
      <c r="G403" s="23"/>
      <c r="H403" s="25"/>
      <c r="I403" s="44"/>
      <c r="J403" s="45"/>
      <c r="K403" s="139"/>
      <c r="L403" s="25"/>
      <c r="M403" s="166"/>
      <c r="N403" s="166"/>
      <c r="O403" s="166"/>
      <c r="P403" s="166"/>
      <c r="Q403" s="166"/>
      <c r="R403" s="166"/>
      <c r="S403" s="166"/>
      <c r="T403" s="60"/>
      <c r="U403" s="61"/>
      <c r="V403" s="61"/>
      <c r="W403" s="61"/>
      <c r="X403" s="61"/>
      <c r="Y403" s="61"/>
      <c r="Z403" s="62"/>
      <c r="AA403" s="67"/>
      <c r="AB403" s="68"/>
      <c r="AC403" s="68"/>
      <c r="AD403" s="68"/>
      <c r="AE403" s="68"/>
      <c r="AF403" s="68"/>
      <c r="AG403" s="69"/>
    </row>
    <row r="404" spans="1:33" x14ac:dyDescent="0.3">
      <c r="A404" s="135"/>
      <c r="B404" s="113"/>
      <c r="C404" s="176"/>
      <c r="D404" s="28"/>
      <c r="E404" s="33"/>
      <c r="F404" s="28"/>
      <c r="G404" s="23"/>
      <c r="H404" s="25"/>
      <c r="I404" s="44"/>
      <c r="J404" s="45"/>
      <c r="K404" s="139"/>
      <c r="L404" s="25"/>
      <c r="M404" s="166"/>
      <c r="N404" s="166"/>
      <c r="O404" s="166"/>
      <c r="P404" s="166"/>
      <c r="Q404" s="166"/>
      <c r="R404" s="166"/>
      <c r="S404" s="166"/>
      <c r="T404" s="60"/>
      <c r="U404" s="61"/>
      <c r="V404" s="61"/>
      <c r="W404" s="61"/>
      <c r="X404" s="61"/>
      <c r="Y404" s="61"/>
      <c r="Z404" s="62"/>
      <c r="AA404" s="67"/>
      <c r="AB404" s="68"/>
      <c r="AC404" s="68"/>
      <c r="AD404" s="68"/>
      <c r="AE404" s="68"/>
      <c r="AF404" s="68"/>
      <c r="AG404" s="69"/>
    </row>
    <row r="405" spans="1:33" x14ac:dyDescent="0.3">
      <c r="A405" s="135"/>
      <c r="B405" s="113"/>
      <c r="C405" s="176"/>
      <c r="D405" s="28"/>
      <c r="E405" s="33"/>
      <c r="F405" s="28"/>
      <c r="G405" s="23"/>
      <c r="H405" s="25"/>
      <c r="I405" s="44"/>
      <c r="J405" s="45"/>
      <c r="K405" s="139"/>
      <c r="L405" s="25"/>
      <c r="M405" s="166"/>
      <c r="N405" s="166"/>
      <c r="O405" s="166"/>
      <c r="P405" s="166"/>
      <c r="Q405" s="166"/>
      <c r="R405" s="166"/>
      <c r="S405" s="166"/>
      <c r="T405" s="60"/>
      <c r="U405" s="61"/>
      <c r="V405" s="61"/>
      <c r="W405" s="61"/>
      <c r="X405" s="61"/>
      <c r="Y405" s="61"/>
      <c r="Z405" s="62"/>
      <c r="AA405" s="67"/>
      <c r="AB405" s="68"/>
      <c r="AC405" s="68"/>
      <c r="AD405" s="68"/>
      <c r="AE405" s="68"/>
      <c r="AF405" s="68"/>
      <c r="AG405" s="69"/>
    </row>
    <row r="406" spans="1:33" x14ac:dyDescent="0.3">
      <c r="A406" s="135"/>
      <c r="B406" s="113"/>
      <c r="C406" s="176"/>
      <c r="D406" s="28"/>
      <c r="E406" s="33"/>
      <c r="F406" s="28"/>
      <c r="G406" s="23"/>
      <c r="H406" s="25"/>
      <c r="I406" s="44"/>
      <c r="J406" s="45"/>
      <c r="K406" s="139"/>
      <c r="L406" s="25"/>
      <c r="M406" s="166"/>
      <c r="N406" s="166"/>
      <c r="O406" s="166"/>
      <c r="P406" s="166"/>
      <c r="Q406" s="166"/>
      <c r="R406" s="166"/>
      <c r="S406" s="166"/>
      <c r="T406" s="60"/>
      <c r="U406" s="61"/>
      <c r="V406" s="61"/>
      <c r="W406" s="61"/>
      <c r="X406" s="61"/>
      <c r="Y406" s="61"/>
      <c r="Z406" s="62"/>
      <c r="AA406" s="67"/>
      <c r="AB406" s="68"/>
      <c r="AC406" s="68"/>
      <c r="AD406" s="68"/>
      <c r="AE406" s="68"/>
      <c r="AF406" s="68"/>
      <c r="AG406" s="69"/>
    </row>
    <row r="407" spans="1:33" x14ac:dyDescent="0.3">
      <c r="A407" s="135"/>
      <c r="B407" s="113"/>
      <c r="C407" s="176"/>
      <c r="D407" s="28"/>
      <c r="E407" s="33"/>
      <c r="F407" s="28"/>
      <c r="G407" s="23"/>
      <c r="H407" s="25"/>
      <c r="I407" s="44"/>
      <c r="J407" s="45"/>
      <c r="K407" s="139"/>
      <c r="L407" s="25"/>
      <c r="M407" s="166"/>
      <c r="N407" s="166"/>
      <c r="O407" s="166"/>
      <c r="P407" s="166"/>
      <c r="Q407" s="166"/>
      <c r="R407" s="166"/>
      <c r="S407" s="166"/>
      <c r="T407" s="60"/>
      <c r="U407" s="61"/>
      <c r="V407" s="61"/>
      <c r="W407" s="61"/>
      <c r="X407" s="61"/>
      <c r="Y407" s="61"/>
      <c r="Z407" s="62"/>
      <c r="AA407" s="67"/>
      <c r="AB407" s="68"/>
      <c r="AC407" s="68"/>
      <c r="AD407" s="68"/>
      <c r="AE407" s="68"/>
      <c r="AF407" s="68"/>
      <c r="AG407" s="69"/>
    </row>
    <row r="408" spans="1:33" x14ac:dyDescent="0.3">
      <c r="A408" s="135"/>
      <c r="B408" s="113"/>
      <c r="C408" s="176"/>
      <c r="D408" s="28"/>
      <c r="E408" s="33"/>
      <c r="F408" s="28"/>
      <c r="G408" s="23"/>
      <c r="H408" s="25"/>
      <c r="I408" s="44"/>
      <c r="J408" s="45"/>
      <c r="K408" s="139"/>
      <c r="L408" s="25"/>
      <c r="M408" s="166"/>
      <c r="N408" s="166"/>
      <c r="O408" s="166"/>
      <c r="P408" s="166"/>
      <c r="Q408" s="166"/>
      <c r="R408" s="166"/>
      <c r="S408" s="166"/>
      <c r="T408" s="60"/>
      <c r="U408" s="61"/>
      <c r="V408" s="61"/>
      <c r="W408" s="61"/>
      <c r="X408" s="61"/>
      <c r="Y408" s="61"/>
      <c r="Z408" s="62"/>
      <c r="AA408" s="67"/>
      <c r="AB408" s="68"/>
      <c r="AC408" s="68"/>
      <c r="AD408" s="68"/>
      <c r="AE408" s="68"/>
      <c r="AF408" s="68"/>
      <c r="AG408" s="69"/>
    </row>
    <row r="409" spans="1:33" x14ac:dyDescent="0.3">
      <c r="A409" s="135"/>
      <c r="B409" s="113"/>
      <c r="C409" s="176"/>
      <c r="D409" s="28"/>
      <c r="E409" s="33"/>
      <c r="F409" s="28"/>
      <c r="G409" s="23"/>
      <c r="H409" s="25"/>
      <c r="I409" s="44"/>
      <c r="J409" s="45"/>
      <c r="K409" s="139"/>
      <c r="L409" s="25"/>
      <c r="M409" s="166"/>
      <c r="N409" s="166"/>
      <c r="O409" s="166"/>
      <c r="P409" s="166"/>
      <c r="Q409" s="166"/>
      <c r="R409" s="166"/>
      <c r="S409" s="166"/>
      <c r="T409" s="60"/>
      <c r="U409" s="61"/>
      <c r="V409" s="61"/>
      <c r="W409" s="61"/>
      <c r="X409" s="61"/>
      <c r="Y409" s="61"/>
      <c r="Z409" s="62"/>
      <c r="AA409" s="67"/>
      <c r="AB409" s="68"/>
      <c r="AC409" s="68"/>
      <c r="AD409" s="68"/>
      <c r="AE409" s="68"/>
      <c r="AF409" s="68"/>
      <c r="AG409" s="69"/>
    </row>
    <row r="410" spans="1:33" x14ac:dyDescent="0.3">
      <c r="A410" s="135"/>
      <c r="B410" s="113"/>
      <c r="C410" s="176"/>
      <c r="D410" s="28"/>
      <c r="E410" s="33"/>
      <c r="F410" s="28"/>
      <c r="G410" s="23"/>
      <c r="H410" s="25"/>
      <c r="I410" s="44"/>
      <c r="J410" s="45"/>
      <c r="K410" s="139"/>
      <c r="L410" s="25"/>
      <c r="M410" s="166"/>
      <c r="N410" s="166"/>
      <c r="O410" s="166"/>
      <c r="P410" s="166"/>
      <c r="Q410" s="166"/>
      <c r="R410" s="166"/>
      <c r="S410" s="166"/>
      <c r="T410" s="60"/>
      <c r="U410" s="61"/>
      <c r="V410" s="61"/>
      <c r="W410" s="61"/>
      <c r="X410" s="61"/>
      <c r="Y410" s="61"/>
      <c r="Z410" s="62"/>
      <c r="AA410" s="67"/>
      <c r="AB410" s="68"/>
      <c r="AC410" s="68"/>
      <c r="AD410" s="68"/>
      <c r="AE410" s="68"/>
      <c r="AF410" s="68"/>
      <c r="AG410" s="69"/>
    </row>
    <row r="411" spans="1:33" x14ac:dyDescent="0.3">
      <c r="A411" s="135"/>
      <c r="B411" s="113"/>
      <c r="C411" s="176"/>
      <c r="D411" s="28"/>
      <c r="E411" s="33"/>
      <c r="F411" s="28"/>
      <c r="G411" s="23"/>
      <c r="H411" s="25"/>
      <c r="I411" s="44"/>
      <c r="J411" s="45"/>
      <c r="K411" s="139"/>
      <c r="L411" s="25"/>
      <c r="M411" s="166"/>
      <c r="N411" s="166"/>
      <c r="O411" s="166"/>
      <c r="P411" s="166"/>
      <c r="Q411" s="166"/>
      <c r="R411" s="166"/>
      <c r="S411" s="166"/>
      <c r="T411" s="60"/>
      <c r="U411" s="61"/>
      <c r="V411" s="61"/>
      <c r="W411" s="61"/>
      <c r="X411" s="61"/>
      <c r="Y411" s="61"/>
      <c r="Z411" s="62"/>
      <c r="AA411" s="67"/>
      <c r="AB411" s="68"/>
      <c r="AC411" s="68"/>
      <c r="AD411" s="68"/>
      <c r="AE411" s="68"/>
      <c r="AF411" s="68"/>
      <c r="AG411" s="69"/>
    </row>
    <row r="412" spans="1:33" x14ac:dyDescent="0.3">
      <c r="A412" s="135"/>
      <c r="B412" s="113"/>
      <c r="C412" s="176"/>
      <c r="D412" s="28"/>
      <c r="E412" s="33"/>
      <c r="F412" s="28"/>
      <c r="G412" s="23"/>
      <c r="H412" s="25"/>
      <c r="I412" s="44"/>
      <c r="J412" s="45"/>
      <c r="K412" s="139"/>
      <c r="L412" s="25"/>
      <c r="M412" s="166"/>
      <c r="N412" s="166"/>
      <c r="O412" s="166"/>
      <c r="P412" s="166"/>
      <c r="Q412" s="166"/>
      <c r="R412" s="166"/>
      <c r="S412" s="166"/>
      <c r="T412" s="60"/>
      <c r="U412" s="61"/>
      <c r="V412" s="61"/>
      <c r="W412" s="61"/>
      <c r="X412" s="61"/>
      <c r="Y412" s="61"/>
      <c r="Z412" s="62"/>
      <c r="AA412" s="67"/>
      <c r="AB412" s="68"/>
      <c r="AC412" s="68"/>
      <c r="AD412" s="68"/>
      <c r="AE412" s="68"/>
      <c r="AF412" s="68"/>
      <c r="AG412" s="69"/>
    </row>
    <row r="413" spans="1:33" x14ac:dyDescent="0.3">
      <c r="A413" s="135"/>
      <c r="B413" s="113"/>
      <c r="C413" s="176"/>
      <c r="D413" s="28"/>
      <c r="E413" s="33"/>
      <c r="F413" s="28"/>
      <c r="G413" s="23"/>
      <c r="H413" s="25"/>
      <c r="I413" s="44"/>
      <c r="J413" s="45"/>
      <c r="K413" s="139"/>
      <c r="L413" s="25"/>
      <c r="M413" s="166"/>
      <c r="N413" s="166"/>
      <c r="O413" s="166"/>
      <c r="P413" s="166"/>
      <c r="Q413" s="166"/>
      <c r="R413" s="166"/>
      <c r="S413" s="166"/>
      <c r="T413" s="60"/>
      <c r="U413" s="61"/>
      <c r="V413" s="61"/>
      <c r="W413" s="61"/>
      <c r="X413" s="61"/>
      <c r="Y413" s="61"/>
      <c r="Z413" s="62"/>
      <c r="AA413" s="67"/>
      <c r="AB413" s="68"/>
      <c r="AC413" s="68"/>
      <c r="AD413" s="68"/>
      <c r="AE413" s="68"/>
      <c r="AF413" s="68"/>
      <c r="AG413" s="69"/>
    </row>
    <row r="414" spans="1:33" x14ac:dyDescent="0.3">
      <c r="A414" s="135"/>
      <c r="B414" s="113"/>
      <c r="C414" s="176"/>
      <c r="D414" s="28"/>
      <c r="E414" s="33"/>
      <c r="F414" s="28"/>
      <c r="G414" s="23"/>
      <c r="H414" s="25"/>
      <c r="I414" s="44"/>
      <c r="J414" s="45"/>
      <c r="K414" s="139"/>
      <c r="L414" s="25"/>
      <c r="M414" s="166"/>
      <c r="N414" s="166"/>
      <c r="O414" s="166"/>
      <c r="P414" s="166"/>
      <c r="Q414" s="166"/>
      <c r="R414" s="166"/>
      <c r="S414" s="166"/>
      <c r="T414" s="60"/>
      <c r="U414" s="61"/>
      <c r="V414" s="61"/>
      <c r="W414" s="61"/>
      <c r="X414" s="61"/>
      <c r="Y414" s="61"/>
      <c r="Z414" s="62"/>
      <c r="AA414" s="67"/>
      <c r="AB414" s="68"/>
      <c r="AC414" s="68"/>
      <c r="AD414" s="68"/>
      <c r="AE414" s="68"/>
      <c r="AF414" s="68"/>
      <c r="AG414" s="69"/>
    </row>
    <row r="415" spans="1:33" x14ac:dyDescent="0.3">
      <c r="A415" s="135"/>
      <c r="B415" s="113"/>
      <c r="C415" s="176"/>
      <c r="D415" s="28"/>
      <c r="E415" s="33"/>
      <c r="F415" s="28"/>
      <c r="G415" s="23"/>
      <c r="H415" s="25"/>
      <c r="I415" s="44"/>
      <c r="J415" s="45"/>
      <c r="K415" s="139"/>
      <c r="L415" s="25"/>
      <c r="M415" s="166"/>
      <c r="N415" s="166"/>
      <c r="O415" s="166"/>
      <c r="P415" s="166"/>
      <c r="Q415" s="166"/>
      <c r="R415" s="166"/>
      <c r="S415" s="166"/>
      <c r="T415" s="60"/>
      <c r="U415" s="61"/>
      <c r="V415" s="61"/>
      <c r="W415" s="61"/>
      <c r="X415" s="61"/>
      <c r="Y415" s="61"/>
      <c r="Z415" s="62"/>
      <c r="AA415" s="67"/>
      <c r="AB415" s="68"/>
      <c r="AC415" s="68"/>
      <c r="AD415" s="68"/>
      <c r="AE415" s="68"/>
      <c r="AF415" s="68"/>
      <c r="AG415" s="69"/>
    </row>
    <row r="416" spans="1:33" x14ac:dyDescent="0.3">
      <c r="A416" s="135"/>
      <c r="B416" s="113"/>
      <c r="C416" s="176"/>
      <c r="D416" s="28"/>
      <c r="E416" s="33"/>
      <c r="F416" s="28"/>
      <c r="G416" s="23"/>
      <c r="H416" s="25"/>
      <c r="I416" s="44"/>
      <c r="J416" s="45"/>
      <c r="K416" s="139"/>
      <c r="L416" s="25"/>
      <c r="M416" s="166"/>
      <c r="N416" s="166"/>
      <c r="O416" s="166"/>
      <c r="P416" s="166"/>
      <c r="Q416" s="166"/>
      <c r="R416" s="166"/>
      <c r="S416" s="166"/>
      <c r="T416" s="60"/>
      <c r="U416" s="61"/>
      <c r="V416" s="61"/>
      <c r="W416" s="61"/>
      <c r="X416" s="61"/>
      <c r="Y416" s="61"/>
      <c r="Z416" s="62"/>
      <c r="AA416" s="67"/>
      <c r="AB416" s="68"/>
      <c r="AC416" s="68"/>
      <c r="AD416" s="68"/>
      <c r="AE416" s="68"/>
      <c r="AF416" s="68"/>
      <c r="AG416" s="69"/>
    </row>
    <row r="417" spans="1:33" x14ac:dyDescent="0.3">
      <c r="A417" s="135"/>
      <c r="B417" s="113"/>
      <c r="C417" s="176"/>
      <c r="D417" s="28"/>
      <c r="E417" s="33"/>
      <c r="F417" s="28"/>
      <c r="G417" s="23"/>
      <c r="H417" s="25"/>
      <c r="I417" s="44"/>
      <c r="J417" s="45"/>
      <c r="K417" s="139"/>
      <c r="L417" s="25"/>
      <c r="M417" s="166"/>
      <c r="N417" s="166"/>
      <c r="O417" s="166"/>
      <c r="P417" s="166"/>
      <c r="Q417" s="166"/>
      <c r="R417" s="166"/>
      <c r="S417" s="166"/>
      <c r="T417" s="60"/>
      <c r="U417" s="61"/>
      <c r="V417" s="61"/>
      <c r="W417" s="61"/>
      <c r="X417" s="61"/>
      <c r="Y417" s="61"/>
      <c r="Z417" s="62"/>
      <c r="AA417" s="67"/>
      <c r="AB417" s="68"/>
      <c r="AC417" s="68"/>
      <c r="AD417" s="68"/>
      <c r="AE417" s="68"/>
      <c r="AF417" s="68"/>
      <c r="AG417" s="69"/>
    </row>
    <row r="418" spans="1:33" x14ac:dyDescent="0.3">
      <c r="A418" s="135"/>
      <c r="B418" s="113"/>
      <c r="C418" s="176"/>
      <c r="D418" s="28"/>
      <c r="E418" s="33"/>
      <c r="F418" s="28"/>
      <c r="G418" s="23"/>
      <c r="H418" s="25"/>
      <c r="I418" s="44"/>
      <c r="J418" s="45"/>
      <c r="K418" s="139"/>
      <c r="L418" s="25"/>
      <c r="M418" s="166"/>
      <c r="N418" s="166"/>
      <c r="O418" s="166"/>
      <c r="P418" s="166"/>
      <c r="Q418" s="166"/>
      <c r="R418" s="166"/>
      <c r="S418" s="166"/>
      <c r="T418" s="60"/>
      <c r="U418" s="61"/>
      <c r="V418" s="61"/>
      <c r="W418" s="61"/>
      <c r="X418" s="61"/>
      <c r="Y418" s="61"/>
      <c r="Z418" s="62"/>
      <c r="AA418" s="67"/>
      <c r="AB418" s="68"/>
      <c r="AC418" s="68"/>
      <c r="AD418" s="68"/>
      <c r="AE418" s="68"/>
      <c r="AF418" s="68"/>
      <c r="AG418" s="69"/>
    </row>
    <row r="419" spans="1:33" x14ac:dyDescent="0.3">
      <c r="A419" s="135"/>
      <c r="B419" s="113"/>
      <c r="C419" s="176"/>
      <c r="D419" s="28"/>
      <c r="E419" s="33"/>
      <c r="F419" s="28"/>
      <c r="G419" s="23"/>
      <c r="H419" s="25"/>
      <c r="I419" s="44"/>
      <c r="J419" s="45"/>
      <c r="K419" s="139"/>
      <c r="L419" s="25"/>
      <c r="M419" s="166"/>
      <c r="N419" s="166"/>
      <c r="O419" s="166"/>
      <c r="P419" s="166"/>
      <c r="Q419" s="166"/>
      <c r="R419" s="166"/>
      <c r="S419" s="166"/>
      <c r="T419" s="60"/>
      <c r="U419" s="61"/>
      <c r="V419" s="61"/>
      <c r="W419" s="61"/>
      <c r="X419" s="61"/>
      <c r="Y419" s="61"/>
      <c r="Z419" s="62"/>
      <c r="AA419" s="67"/>
      <c r="AB419" s="68"/>
      <c r="AC419" s="68"/>
      <c r="AD419" s="68"/>
      <c r="AE419" s="68"/>
      <c r="AF419" s="68"/>
      <c r="AG419" s="69"/>
    </row>
    <row r="420" spans="1:33" x14ac:dyDescent="0.3">
      <c r="A420" s="135"/>
      <c r="B420" s="113"/>
      <c r="C420" s="176"/>
      <c r="D420" s="28"/>
      <c r="E420" s="33"/>
      <c r="F420" s="28"/>
      <c r="G420" s="23"/>
      <c r="H420" s="25"/>
      <c r="I420" s="44"/>
      <c r="J420" s="45"/>
      <c r="K420" s="139"/>
      <c r="L420" s="25"/>
      <c r="M420" s="166"/>
      <c r="N420" s="166"/>
      <c r="O420" s="166"/>
      <c r="P420" s="166"/>
      <c r="Q420" s="166"/>
      <c r="R420" s="166"/>
      <c r="S420" s="166"/>
      <c r="T420" s="60"/>
      <c r="U420" s="61"/>
      <c r="V420" s="61"/>
      <c r="W420" s="61"/>
      <c r="X420" s="61"/>
      <c r="Y420" s="61"/>
      <c r="Z420" s="62"/>
      <c r="AA420" s="67"/>
      <c r="AB420" s="68"/>
      <c r="AC420" s="68"/>
      <c r="AD420" s="68"/>
      <c r="AE420" s="68"/>
      <c r="AF420" s="68"/>
      <c r="AG420" s="69"/>
    </row>
    <row r="421" spans="1:33" x14ac:dyDescent="0.3">
      <c r="A421" s="135"/>
      <c r="B421" s="113"/>
      <c r="C421" s="176"/>
      <c r="D421" s="28"/>
      <c r="E421" s="33"/>
      <c r="F421" s="28"/>
      <c r="G421" s="23"/>
      <c r="H421" s="25"/>
      <c r="I421" s="44"/>
      <c r="J421" s="45"/>
      <c r="K421" s="139"/>
      <c r="L421" s="25"/>
      <c r="M421" s="166"/>
      <c r="N421" s="166"/>
      <c r="O421" s="166"/>
      <c r="P421" s="166"/>
      <c r="Q421" s="166"/>
      <c r="R421" s="166"/>
      <c r="S421" s="166"/>
      <c r="T421" s="60"/>
      <c r="U421" s="61"/>
      <c r="V421" s="61"/>
      <c r="W421" s="61"/>
      <c r="X421" s="61"/>
      <c r="Y421" s="61"/>
      <c r="Z421" s="62"/>
      <c r="AA421" s="67"/>
      <c r="AB421" s="68"/>
      <c r="AC421" s="68"/>
      <c r="AD421" s="68"/>
      <c r="AE421" s="68"/>
      <c r="AF421" s="68"/>
      <c r="AG421" s="69"/>
    </row>
    <row r="422" spans="1:33" x14ac:dyDescent="0.3">
      <c r="A422" s="135"/>
      <c r="B422" s="113"/>
      <c r="C422" s="176"/>
      <c r="D422" s="28"/>
      <c r="E422" s="33"/>
      <c r="F422" s="28"/>
      <c r="G422" s="23"/>
      <c r="H422" s="25"/>
      <c r="I422" s="44"/>
      <c r="J422" s="45"/>
      <c r="K422" s="139"/>
      <c r="L422" s="25"/>
      <c r="M422" s="166"/>
      <c r="N422" s="166"/>
      <c r="O422" s="166"/>
      <c r="P422" s="166"/>
      <c r="Q422" s="166"/>
      <c r="R422" s="166"/>
      <c r="S422" s="166"/>
      <c r="T422" s="60"/>
      <c r="U422" s="61"/>
      <c r="V422" s="61"/>
      <c r="W422" s="61"/>
      <c r="X422" s="61"/>
      <c r="Y422" s="61"/>
      <c r="Z422" s="62"/>
      <c r="AA422" s="67"/>
      <c r="AB422" s="68"/>
      <c r="AC422" s="68"/>
      <c r="AD422" s="68"/>
      <c r="AE422" s="68"/>
      <c r="AF422" s="68"/>
      <c r="AG422" s="69"/>
    </row>
    <row r="423" spans="1:33" x14ac:dyDescent="0.3">
      <c r="A423" s="135"/>
      <c r="B423" s="113"/>
      <c r="C423" s="176"/>
      <c r="D423" s="28"/>
      <c r="E423" s="33"/>
      <c r="F423" s="28"/>
      <c r="G423" s="23"/>
      <c r="H423" s="25"/>
      <c r="I423" s="44"/>
      <c r="J423" s="45"/>
      <c r="K423" s="139"/>
      <c r="L423" s="25"/>
      <c r="M423" s="166"/>
      <c r="N423" s="166"/>
      <c r="O423" s="166"/>
      <c r="P423" s="166"/>
      <c r="Q423" s="166"/>
      <c r="R423" s="166"/>
      <c r="S423" s="166"/>
      <c r="T423" s="60"/>
      <c r="U423" s="61"/>
      <c r="V423" s="61"/>
      <c r="W423" s="61"/>
      <c r="X423" s="61"/>
      <c r="Y423" s="61"/>
      <c r="Z423" s="62"/>
      <c r="AA423" s="67"/>
      <c r="AB423" s="68"/>
      <c r="AC423" s="68"/>
      <c r="AD423" s="68"/>
      <c r="AE423" s="68"/>
      <c r="AF423" s="68"/>
      <c r="AG423" s="69"/>
    </row>
    <row r="424" spans="1:33" x14ac:dyDescent="0.3">
      <c r="A424" s="135"/>
      <c r="B424" s="113"/>
      <c r="C424" s="176"/>
      <c r="D424" s="28"/>
      <c r="E424" s="33"/>
      <c r="F424" s="28"/>
      <c r="G424" s="23"/>
      <c r="H424" s="25"/>
      <c r="I424" s="44"/>
      <c r="J424" s="45"/>
      <c r="K424" s="139"/>
      <c r="L424" s="25"/>
      <c r="M424" s="166"/>
      <c r="N424" s="166"/>
      <c r="O424" s="166"/>
      <c r="P424" s="166"/>
      <c r="Q424" s="166"/>
      <c r="R424" s="166"/>
      <c r="S424" s="166"/>
      <c r="T424" s="60"/>
      <c r="U424" s="61"/>
      <c r="V424" s="61"/>
      <c r="W424" s="61"/>
      <c r="X424" s="61"/>
      <c r="Y424" s="61"/>
      <c r="Z424" s="62"/>
      <c r="AA424" s="67"/>
      <c r="AB424" s="68"/>
      <c r="AC424" s="68"/>
      <c r="AD424" s="68"/>
      <c r="AE424" s="68"/>
      <c r="AF424" s="68"/>
      <c r="AG424" s="69"/>
    </row>
    <row r="425" spans="1:33" x14ac:dyDescent="0.3">
      <c r="A425" s="135"/>
      <c r="B425" s="113"/>
      <c r="C425" s="176"/>
      <c r="D425" s="28"/>
      <c r="E425" s="33"/>
      <c r="F425" s="28"/>
      <c r="G425" s="23"/>
      <c r="H425" s="25"/>
      <c r="I425" s="44"/>
      <c r="J425" s="45"/>
      <c r="K425" s="139"/>
      <c r="L425" s="25"/>
      <c r="M425" s="166"/>
      <c r="N425" s="166"/>
      <c r="O425" s="166"/>
      <c r="P425" s="166"/>
      <c r="Q425" s="166"/>
      <c r="R425" s="166"/>
      <c r="S425" s="166"/>
      <c r="T425" s="60"/>
      <c r="U425" s="61"/>
      <c r="V425" s="61"/>
      <c r="W425" s="61"/>
      <c r="X425" s="61"/>
      <c r="Y425" s="61"/>
      <c r="Z425" s="62"/>
      <c r="AA425" s="67"/>
      <c r="AB425" s="68"/>
      <c r="AC425" s="68"/>
      <c r="AD425" s="68"/>
      <c r="AE425" s="68"/>
      <c r="AF425" s="68"/>
      <c r="AG425" s="69"/>
    </row>
    <row r="426" spans="1:33" x14ac:dyDescent="0.3">
      <c r="A426" s="135"/>
      <c r="B426" s="113"/>
      <c r="C426" s="176"/>
      <c r="D426" s="28"/>
      <c r="E426" s="33"/>
      <c r="F426" s="28"/>
      <c r="G426" s="23"/>
      <c r="H426" s="25"/>
      <c r="I426" s="44"/>
      <c r="J426" s="45"/>
      <c r="K426" s="139"/>
      <c r="L426" s="25"/>
      <c r="M426" s="166"/>
      <c r="N426" s="166"/>
      <c r="O426" s="166"/>
      <c r="P426" s="166"/>
      <c r="Q426" s="166"/>
      <c r="R426" s="166"/>
      <c r="S426" s="166"/>
      <c r="T426" s="60"/>
      <c r="U426" s="61"/>
      <c r="V426" s="61"/>
      <c r="W426" s="61"/>
      <c r="X426" s="61"/>
      <c r="Y426" s="61"/>
      <c r="Z426" s="62"/>
      <c r="AA426" s="67"/>
      <c r="AB426" s="68"/>
      <c r="AC426" s="68"/>
      <c r="AD426" s="68"/>
      <c r="AE426" s="68"/>
      <c r="AF426" s="68"/>
      <c r="AG426" s="69"/>
    </row>
    <row r="427" spans="1:33" x14ac:dyDescent="0.3">
      <c r="A427" s="135"/>
      <c r="B427" s="113"/>
      <c r="C427" s="176"/>
      <c r="D427" s="28"/>
      <c r="E427" s="33"/>
      <c r="F427" s="28"/>
      <c r="G427" s="23"/>
      <c r="H427" s="25"/>
      <c r="I427" s="44"/>
      <c r="J427" s="45"/>
      <c r="K427" s="139"/>
      <c r="L427" s="25"/>
      <c r="M427" s="166"/>
      <c r="N427" s="166"/>
      <c r="O427" s="166"/>
      <c r="P427" s="166"/>
      <c r="Q427" s="166"/>
      <c r="R427" s="166"/>
      <c r="S427" s="166"/>
      <c r="T427" s="60"/>
      <c r="U427" s="61"/>
      <c r="V427" s="61"/>
      <c r="W427" s="61"/>
      <c r="X427" s="61"/>
      <c r="Y427" s="61"/>
      <c r="Z427" s="62"/>
      <c r="AA427" s="67"/>
      <c r="AB427" s="68"/>
      <c r="AC427" s="68"/>
      <c r="AD427" s="68"/>
      <c r="AE427" s="68"/>
      <c r="AF427" s="68"/>
      <c r="AG427" s="69"/>
    </row>
    <row r="428" spans="1:33" x14ac:dyDescent="0.3">
      <c r="A428" s="135"/>
      <c r="B428" s="113"/>
      <c r="C428" s="176"/>
      <c r="D428" s="28"/>
      <c r="E428" s="33"/>
      <c r="F428" s="28"/>
      <c r="G428" s="23"/>
      <c r="H428" s="25"/>
      <c r="I428" s="44"/>
      <c r="J428" s="45"/>
      <c r="K428" s="139"/>
      <c r="L428" s="25"/>
      <c r="M428" s="166"/>
      <c r="N428" s="166"/>
      <c r="O428" s="166"/>
      <c r="P428" s="166"/>
      <c r="Q428" s="166"/>
      <c r="R428" s="166"/>
      <c r="S428" s="166"/>
      <c r="T428" s="60"/>
      <c r="U428" s="61"/>
      <c r="V428" s="61"/>
      <c r="W428" s="61"/>
      <c r="X428" s="61"/>
      <c r="Y428" s="61"/>
      <c r="Z428" s="62"/>
      <c r="AA428" s="67"/>
      <c r="AB428" s="68"/>
      <c r="AC428" s="68"/>
      <c r="AD428" s="68"/>
      <c r="AE428" s="68"/>
      <c r="AF428" s="68"/>
      <c r="AG428" s="69"/>
    </row>
    <row r="429" spans="1:33" x14ac:dyDescent="0.3">
      <c r="A429" s="135"/>
      <c r="B429" s="113"/>
      <c r="C429" s="176"/>
      <c r="D429" s="28"/>
      <c r="E429" s="33"/>
      <c r="F429" s="28"/>
      <c r="G429" s="23"/>
      <c r="H429" s="25"/>
      <c r="I429" s="44"/>
      <c r="J429" s="45"/>
      <c r="K429" s="139"/>
      <c r="L429" s="25"/>
      <c r="M429" s="166"/>
      <c r="N429" s="166"/>
      <c r="O429" s="166"/>
      <c r="P429" s="166"/>
      <c r="Q429" s="166"/>
      <c r="R429" s="166"/>
      <c r="S429" s="166"/>
      <c r="T429" s="60"/>
      <c r="U429" s="61"/>
      <c r="V429" s="61"/>
      <c r="W429" s="61"/>
      <c r="X429" s="61"/>
      <c r="Y429" s="61"/>
      <c r="Z429" s="62"/>
      <c r="AA429" s="67"/>
      <c r="AB429" s="68"/>
      <c r="AC429" s="68"/>
      <c r="AD429" s="68"/>
      <c r="AE429" s="68"/>
      <c r="AF429" s="68"/>
      <c r="AG429" s="69"/>
    </row>
    <row r="430" spans="1:33" x14ac:dyDescent="0.3">
      <c r="A430" s="135"/>
      <c r="B430" s="113"/>
      <c r="C430" s="176"/>
      <c r="D430" s="28"/>
      <c r="E430" s="33"/>
      <c r="F430" s="28"/>
      <c r="G430" s="23"/>
      <c r="H430" s="25"/>
      <c r="I430" s="44"/>
      <c r="J430" s="45"/>
      <c r="K430" s="139"/>
      <c r="L430" s="25"/>
      <c r="M430" s="166"/>
      <c r="N430" s="166"/>
      <c r="O430" s="166"/>
      <c r="P430" s="166"/>
      <c r="Q430" s="166"/>
      <c r="R430" s="166"/>
      <c r="S430" s="166"/>
      <c r="T430" s="60"/>
      <c r="U430" s="61"/>
      <c r="V430" s="61"/>
      <c r="W430" s="61"/>
      <c r="X430" s="61"/>
      <c r="Y430" s="61"/>
      <c r="Z430" s="62"/>
      <c r="AA430" s="67"/>
      <c r="AB430" s="68"/>
      <c r="AC430" s="68"/>
      <c r="AD430" s="68"/>
      <c r="AE430" s="68"/>
      <c r="AF430" s="68"/>
      <c r="AG430" s="69"/>
    </row>
    <row r="431" spans="1:33" x14ac:dyDescent="0.3">
      <c r="A431" s="135"/>
      <c r="B431" s="113"/>
      <c r="C431" s="176"/>
      <c r="D431" s="28"/>
      <c r="E431" s="33"/>
      <c r="F431" s="28"/>
      <c r="G431" s="23"/>
      <c r="H431" s="25"/>
      <c r="I431" s="44"/>
      <c r="J431" s="45"/>
      <c r="K431" s="139"/>
      <c r="L431" s="25"/>
      <c r="M431" s="166"/>
      <c r="N431" s="166"/>
      <c r="O431" s="166"/>
      <c r="P431" s="166"/>
      <c r="Q431" s="166"/>
      <c r="R431" s="166"/>
      <c r="S431" s="166"/>
      <c r="T431" s="60"/>
      <c r="U431" s="61"/>
      <c r="V431" s="61"/>
      <c r="W431" s="61"/>
      <c r="X431" s="61"/>
      <c r="Y431" s="61"/>
      <c r="Z431" s="62"/>
      <c r="AA431" s="67"/>
      <c r="AB431" s="68"/>
      <c r="AC431" s="68"/>
      <c r="AD431" s="68"/>
      <c r="AE431" s="68"/>
      <c r="AF431" s="68"/>
      <c r="AG431" s="69"/>
    </row>
    <row r="432" spans="1:33" x14ac:dyDescent="0.3">
      <c r="A432" s="135"/>
      <c r="B432" s="113"/>
      <c r="C432" s="176"/>
      <c r="D432" s="28"/>
      <c r="E432" s="33"/>
      <c r="F432" s="28"/>
      <c r="G432" s="23"/>
      <c r="H432" s="25"/>
      <c r="I432" s="44"/>
      <c r="J432" s="45"/>
      <c r="K432" s="139"/>
      <c r="L432" s="25"/>
      <c r="M432" s="166"/>
      <c r="N432" s="166"/>
      <c r="O432" s="166"/>
      <c r="P432" s="166"/>
      <c r="Q432" s="166"/>
      <c r="R432" s="166"/>
      <c r="S432" s="166"/>
      <c r="T432" s="60"/>
      <c r="U432" s="61"/>
      <c r="V432" s="61"/>
      <c r="W432" s="61"/>
      <c r="X432" s="61"/>
      <c r="Y432" s="61"/>
      <c r="Z432" s="62"/>
      <c r="AA432" s="67"/>
      <c r="AB432" s="68"/>
      <c r="AC432" s="68"/>
      <c r="AD432" s="68"/>
      <c r="AE432" s="68"/>
      <c r="AF432" s="68"/>
      <c r="AG432" s="69"/>
    </row>
    <row r="433" spans="1:33" x14ac:dyDescent="0.3">
      <c r="A433" s="135"/>
      <c r="B433" s="113"/>
      <c r="C433" s="176"/>
      <c r="D433" s="28"/>
      <c r="E433" s="33"/>
      <c r="F433" s="28"/>
      <c r="G433" s="23"/>
      <c r="H433" s="25"/>
      <c r="I433" s="44"/>
      <c r="J433" s="45"/>
      <c r="K433" s="139"/>
      <c r="L433" s="25"/>
      <c r="M433" s="166"/>
      <c r="N433" s="166"/>
      <c r="O433" s="166"/>
      <c r="P433" s="166"/>
      <c r="Q433" s="166"/>
      <c r="R433" s="166"/>
      <c r="S433" s="166"/>
      <c r="T433" s="60"/>
      <c r="U433" s="61"/>
      <c r="V433" s="61"/>
      <c r="W433" s="61"/>
      <c r="X433" s="61"/>
      <c r="Y433" s="61"/>
      <c r="Z433" s="62"/>
      <c r="AA433" s="67"/>
      <c r="AB433" s="68"/>
      <c r="AC433" s="68"/>
      <c r="AD433" s="68"/>
      <c r="AE433" s="68"/>
      <c r="AF433" s="68"/>
      <c r="AG433" s="69"/>
    </row>
    <row r="434" spans="1:33" x14ac:dyDescent="0.3">
      <c r="A434" s="135"/>
      <c r="B434" s="113"/>
      <c r="C434" s="176"/>
      <c r="D434" s="28"/>
      <c r="E434" s="33"/>
      <c r="F434" s="28"/>
      <c r="G434" s="23"/>
      <c r="H434" s="25"/>
      <c r="I434" s="44"/>
      <c r="J434" s="45"/>
      <c r="K434" s="139"/>
      <c r="L434" s="25"/>
      <c r="M434" s="166"/>
      <c r="N434" s="166"/>
      <c r="O434" s="166"/>
      <c r="P434" s="166"/>
      <c r="Q434" s="166"/>
      <c r="R434" s="166"/>
      <c r="S434" s="166"/>
      <c r="T434" s="60"/>
      <c r="U434" s="61"/>
      <c r="V434" s="61"/>
      <c r="W434" s="61"/>
      <c r="X434" s="61"/>
      <c r="Y434" s="61"/>
      <c r="Z434" s="62"/>
      <c r="AA434" s="67"/>
      <c r="AB434" s="68"/>
      <c r="AC434" s="68"/>
      <c r="AD434" s="68"/>
      <c r="AE434" s="68"/>
      <c r="AF434" s="68"/>
      <c r="AG434" s="69"/>
    </row>
    <row r="435" spans="1:33" x14ac:dyDescent="0.3">
      <c r="A435" s="135"/>
      <c r="B435" s="113"/>
      <c r="C435" s="176"/>
      <c r="D435" s="28"/>
      <c r="E435" s="33"/>
      <c r="F435" s="28"/>
      <c r="G435" s="23"/>
      <c r="H435" s="25"/>
      <c r="I435" s="44"/>
      <c r="J435" s="45"/>
      <c r="K435" s="139"/>
      <c r="L435" s="25"/>
      <c r="M435" s="166"/>
      <c r="N435" s="166"/>
      <c r="O435" s="166"/>
      <c r="P435" s="166"/>
      <c r="Q435" s="166"/>
      <c r="R435" s="166"/>
      <c r="S435" s="166"/>
      <c r="T435" s="60"/>
      <c r="U435" s="61"/>
      <c r="V435" s="61"/>
      <c r="W435" s="61"/>
      <c r="X435" s="61"/>
      <c r="Y435" s="61"/>
      <c r="Z435" s="62"/>
      <c r="AA435" s="67"/>
      <c r="AB435" s="68"/>
      <c r="AC435" s="68"/>
      <c r="AD435" s="68"/>
      <c r="AE435" s="68"/>
      <c r="AF435" s="68"/>
      <c r="AG435" s="69"/>
    </row>
    <row r="436" spans="1:33" x14ac:dyDescent="0.3">
      <c r="A436" s="135"/>
      <c r="B436" s="113"/>
      <c r="C436" s="176"/>
      <c r="D436" s="28"/>
      <c r="E436" s="33"/>
      <c r="F436" s="28"/>
      <c r="G436" s="23"/>
      <c r="H436" s="25"/>
      <c r="I436" s="44"/>
      <c r="J436" s="45"/>
      <c r="K436" s="139"/>
      <c r="L436" s="25"/>
      <c r="M436" s="166"/>
      <c r="N436" s="166"/>
      <c r="O436" s="166"/>
      <c r="P436" s="166"/>
      <c r="Q436" s="166"/>
      <c r="R436" s="166"/>
      <c r="S436" s="166"/>
      <c r="T436" s="60"/>
      <c r="U436" s="61"/>
      <c r="V436" s="61"/>
      <c r="W436" s="61"/>
      <c r="X436" s="61"/>
      <c r="Y436" s="61"/>
      <c r="Z436" s="62"/>
      <c r="AA436" s="67"/>
      <c r="AB436" s="68"/>
      <c r="AC436" s="68"/>
      <c r="AD436" s="68"/>
      <c r="AE436" s="68"/>
      <c r="AF436" s="68"/>
      <c r="AG436" s="69"/>
    </row>
    <row r="437" spans="1:33" x14ac:dyDescent="0.3">
      <c r="A437" s="135"/>
      <c r="B437" s="113"/>
      <c r="C437" s="176"/>
      <c r="D437" s="28"/>
      <c r="E437" s="33"/>
      <c r="F437" s="28"/>
      <c r="G437" s="23"/>
      <c r="H437" s="25"/>
      <c r="I437" s="44"/>
      <c r="J437" s="45"/>
      <c r="K437" s="139"/>
      <c r="L437" s="25"/>
      <c r="M437" s="166"/>
      <c r="N437" s="166"/>
      <c r="O437" s="166"/>
      <c r="P437" s="166"/>
      <c r="Q437" s="166"/>
      <c r="R437" s="166"/>
      <c r="S437" s="166"/>
      <c r="T437" s="60"/>
      <c r="U437" s="61"/>
      <c r="V437" s="61"/>
      <c r="W437" s="61"/>
      <c r="X437" s="61"/>
      <c r="Y437" s="61"/>
      <c r="Z437" s="62"/>
      <c r="AA437" s="67"/>
      <c r="AB437" s="68"/>
      <c r="AC437" s="68"/>
      <c r="AD437" s="68"/>
      <c r="AE437" s="68"/>
      <c r="AF437" s="68"/>
      <c r="AG437" s="69"/>
    </row>
    <row r="438" spans="1:33" x14ac:dyDescent="0.3">
      <c r="A438" s="135"/>
      <c r="B438" s="113"/>
      <c r="C438" s="176"/>
      <c r="D438" s="28"/>
      <c r="E438" s="33"/>
      <c r="F438" s="28"/>
      <c r="G438" s="23"/>
      <c r="H438" s="25"/>
      <c r="I438" s="44"/>
      <c r="J438" s="45"/>
      <c r="K438" s="139"/>
      <c r="L438" s="25"/>
      <c r="M438" s="166"/>
      <c r="N438" s="166"/>
      <c r="O438" s="166"/>
      <c r="P438" s="166"/>
      <c r="Q438" s="166"/>
      <c r="R438" s="166"/>
      <c r="S438" s="166"/>
      <c r="T438" s="60"/>
      <c r="U438" s="61"/>
      <c r="V438" s="61"/>
      <c r="W438" s="61"/>
      <c r="X438" s="61"/>
      <c r="Y438" s="61"/>
      <c r="Z438" s="62"/>
      <c r="AA438" s="67"/>
      <c r="AB438" s="68"/>
      <c r="AC438" s="68"/>
      <c r="AD438" s="68"/>
      <c r="AE438" s="68"/>
      <c r="AF438" s="68"/>
      <c r="AG438" s="69"/>
    </row>
    <row r="439" spans="1:33" x14ac:dyDescent="0.3">
      <c r="A439" s="135"/>
      <c r="B439" s="113"/>
      <c r="C439" s="176"/>
      <c r="D439" s="28"/>
      <c r="E439" s="33"/>
      <c r="F439" s="28"/>
      <c r="G439" s="23"/>
      <c r="H439" s="25"/>
      <c r="I439" s="44"/>
      <c r="J439" s="45"/>
      <c r="K439" s="139"/>
      <c r="L439" s="25"/>
      <c r="M439" s="166"/>
      <c r="N439" s="166"/>
      <c r="O439" s="166"/>
      <c r="P439" s="166"/>
      <c r="Q439" s="166"/>
      <c r="R439" s="166"/>
      <c r="S439" s="166"/>
      <c r="T439" s="60"/>
      <c r="U439" s="61"/>
      <c r="V439" s="61"/>
      <c r="W439" s="61"/>
      <c r="X439" s="61"/>
      <c r="Y439" s="61"/>
      <c r="Z439" s="62"/>
      <c r="AA439" s="67"/>
      <c r="AB439" s="68"/>
      <c r="AC439" s="68"/>
      <c r="AD439" s="68"/>
      <c r="AE439" s="68"/>
      <c r="AF439" s="68"/>
      <c r="AG439" s="69"/>
    </row>
    <row r="440" spans="1:33" x14ac:dyDescent="0.3">
      <c r="A440" s="135"/>
      <c r="B440" s="113"/>
      <c r="C440" s="176"/>
      <c r="D440" s="28"/>
      <c r="E440" s="33"/>
      <c r="F440" s="28"/>
      <c r="G440" s="23"/>
      <c r="H440" s="25"/>
      <c r="I440" s="44"/>
      <c r="J440" s="45"/>
      <c r="K440" s="139"/>
      <c r="L440" s="25"/>
      <c r="M440" s="166"/>
      <c r="N440" s="166"/>
      <c r="O440" s="166"/>
      <c r="P440" s="166"/>
      <c r="Q440" s="166"/>
      <c r="R440" s="166"/>
      <c r="S440" s="166"/>
      <c r="T440" s="60"/>
      <c r="U440" s="61"/>
      <c r="V440" s="61"/>
      <c r="W440" s="61"/>
      <c r="X440" s="61"/>
      <c r="Y440" s="61"/>
      <c r="Z440" s="62"/>
      <c r="AA440" s="67"/>
      <c r="AB440" s="68"/>
      <c r="AC440" s="68"/>
      <c r="AD440" s="68"/>
      <c r="AE440" s="68"/>
      <c r="AF440" s="68"/>
      <c r="AG440" s="69"/>
    </row>
    <row r="441" spans="1:33" x14ac:dyDescent="0.3">
      <c r="A441" s="135"/>
      <c r="B441" s="113"/>
      <c r="C441" s="176"/>
      <c r="D441" s="28"/>
      <c r="E441" s="33"/>
      <c r="F441" s="28"/>
      <c r="G441" s="23"/>
      <c r="H441" s="25"/>
      <c r="I441" s="44"/>
      <c r="J441" s="45"/>
      <c r="K441" s="139"/>
      <c r="L441" s="25"/>
      <c r="M441" s="166"/>
      <c r="N441" s="166"/>
      <c r="O441" s="166"/>
      <c r="P441" s="166"/>
      <c r="Q441" s="166"/>
      <c r="R441" s="166"/>
      <c r="S441" s="166"/>
      <c r="T441" s="60"/>
      <c r="U441" s="61"/>
      <c r="V441" s="61"/>
      <c r="W441" s="61"/>
      <c r="X441" s="61"/>
      <c r="Y441" s="61"/>
      <c r="Z441" s="62"/>
      <c r="AA441" s="67"/>
      <c r="AB441" s="68"/>
      <c r="AC441" s="68"/>
      <c r="AD441" s="68"/>
      <c r="AE441" s="68"/>
      <c r="AF441" s="68"/>
      <c r="AG441" s="69"/>
    </row>
    <row r="442" spans="1:33" x14ac:dyDescent="0.3">
      <c r="A442" s="135"/>
      <c r="B442" s="113"/>
      <c r="C442" s="176"/>
      <c r="D442" s="28"/>
      <c r="E442" s="33"/>
      <c r="F442" s="28"/>
      <c r="G442" s="23"/>
      <c r="H442" s="25"/>
      <c r="I442" s="44"/>
      <c r="J442" s="45"/>
      <c r="K442" s="139"/>
      <c r="L442" s="25"/>
      <c r="M442" s="166"/>
      <c r="N442" s="166"/>
      <c r="O442" s="166"/>
      <c r="P442" s="166"/>
      <c r="Q442" s="166"/>
      <c r="R442" s="166"/>
      <c r="S442" s="166"/>
      <c r="T442" s="60"/>
      <c r="U442" s="61"/>
      <c r="V442" s="61"/>
      <c r="W442" s="61"/>
      <c r="X442" s="61"/>
      <c r="Y442" s="61"/>
      <c r="Z442" s="62"/>
      <c r="AA442" s="67"/>
      <c r="AB442" s="68"/>
      <c r="AC442" s="68"/>
      <c r="AD442" s="68"/>
      <c r="AE442" s="68"/>
      <c r="AF442" s="68"/>
      <c r="AG442" s="69"/>
    </row>
    <row r="443" spans="1:33" x14ac:dyDescent="0.3">
      <c r="A443" s="135"/>
      <c r="B443" s="113"/>
      <c r="C443" s="176"/>
      <c r="D443" s="28"/>
      <c r="E443" s="33"/>
      <c r="F443" s="28"/>
      <c r="G443" s="23"/>
      <c r="H443" s="25"/>
      <c r="I443" s="44"/>
      <c r="J443" s="45"/>
      <c r="K443" s="139"/>
      <c r="L443" s="25"/>
      <c r="M443" s="166"/>
      <c r="N443" s="166"/>
      <c r="O443" s="166"/>
      <c r="P443" s="166"/>
      <c r="Q443" s="166"/>
      <c r="R443" s="166"/>
      <c r="S443" s="166"/>
      <c r="T443" s="60"/>
      <c r="U443" s="61"/>
      <c r="V443" s="61"/>
      <c r="W443" s="61"/>
      <c r="X443" s="61"/>
      <c r="Y443" s="61"/>
      <c r="Z443" s="62"/>
      <c r="AA443" s="67"/>
      <c r="AB443" s="68"/>
      <c r="AC443" s="68"/>
      <c r="AD443" s="68"/>
      <c r="AE443" s="68"/>
      <c r="AF443" s="68"/>
      <c r="AG443" s="69"/>
    </row>
    <row r="444" spans="1:33" x14ac:dyDescent="0.3">
      <c r="A444" s="135"/>
      <c r="B444" s="113"/>
      <c r="C444" s="176"/>
      <c r="D444" s="28"/>
      <c r="E444" s="33"/>
      <c r="F444" s="28"/>
      <c r="G444" s="23"/>
      <c r="H444" s="25"/>
      <c r="I444" s="44"/>
      <c r="J444" s="45"/>
      <c r="K444" s="139"/>
      <c r="L444" s="25"/>
      <c r="M444" s="166"/>
      <c r="N444" s="166"/>
      <c r="O444" s="166"/>
      <c r="P444" s="166"/>
      <c r="Q444" s="166"/>
      <c r="R444" s="166"/>
      <c r="S444" s="166"/>
      <c r="T444" s="60"/>
      <c r="U444" s="61"/>
      <c r="V444" s="61"/>
      <c r="W444" s="61"/>
      <c r="X444" s="61"/>
      <c r="Y444" s="61"/>
      <c r="Z444" s="62"/>
      <c r="AA444" s="67"/>
      <c r="AB444" s="68"/>
      <c r="AC444" s="68"/>
      <c r="AD444" s="68"/>
      <c r="AE444" s="68"/>
      <c r="AF444" s="68"/>
      <c r="AG444" s="69"/>
    </row>
    <row r="445" spans="1:33" x14ac:dyDescent="0.3">
      <c r="A445" s="135"/>
      <c r="B445" s="113"/>
      <c r="C445" s="176"/>
      <c r="D445" s="28"/>
      <c r="E445" s="33"/>
      <c r="F445" s="28"/>
      <c r="G445" s="23"/>
      <c r="H445" s="25"/>
      <c r="I445" s="44"/>
      <c r="J445" s="45"/>
      <c r="K445" s="139"/>
      <c r="L445" s="25"/>
      <c r="M445" s="166"/>
      <c r="N445" s="166"/>
      <c r="O445" s="166"/>
      <c r="P445" s="166"/>
      <c r="Q445" s="166"/>
      <c r="R445" s="166"/>
      <c r="S445" s="166"/>
      <c r="T445" s="60"/>
      <c r="U445" s="61"/>
      <c r="V445" s="61"/>
      <c r="W445" s="61"/>
      <c r="X445" s="61"/>
      <c r="Y445" s="61"/>
      <c r="Z445" s="62"/>
      <c r="AA445" s="67"/>
      <c r="AB445" s="68"/>
      <c r="AC445" s="68"/>
      <c r="AD445" s="68"/>
      <c r="AE445" s="68"/>
      <c r="AF445" s="68"/>
      <c r="AG445" s="69"/>
    </row>
    <row r="446" spans="1:33" x14ac:dyDescent="0.3">
      <c r="A446" s="135"/>
      <c r="B446" s="113"/>
      <c r="C446" s="176"/>
      <c r="D446" s="28"/>
      <c r="E446" s="33"/>
      <c r="F446" s="28"/>
      <c r="G446" s="23"/>
      <c r="H446" s="25"/>
      <c r="I446" s="44"/>
      <c r="J446" s="45"/>
      <c r="K446" s="139"/>
      <c r="L446" s="25"/>
      <c r="M446" s="166"/>
      <c r="N446" s="166"/>
      <c r="O446" s="166"/>
      <c r="P446" s="166"/>
      <c r="Q446" s="166"/>
      <c r="R446" s="166"/>
      <c r="S446" s="166"/>
      <c r="T446" s="60"/>
      <c r="U446" s="61"/>
      <c r="V446" s="61"/>
      <c r="W446" s="61"/>
      <c r="X446" s="61"/>
      <c r="Y446" s="61"/>
      <c r="Z446" s="62"/>
      <c r="AA446" s="67"/>
      <c r="AB446" s="68"/>
      <c r="AC446" s="68"/>
      <c r="AD446" s="68"/>
      <c r="AE446" s="68"/>
      <c r="AF446" s="68"/>
      <c r="AG446" s="69"/>
    </row>
    <row r="447" spans="1:33" x14ac:dyDescent="0.3">
      <c r="A447" s="135"/>
      <c r="B447" s="113"/>
      <c r="C447" s="176"/>
      <c r="D447" s="28"/>
      <c r="E447" s="33"/>
      <c r="F447" s="28"/>
      <c r="G447" s="23"/>
      <c r="H447" s="25"/>
      <c r="I447" s="44"/>
      <c r="J447" s="45"/>
      <c r="K447" s="139"/>
      <c r="L447" s="25"/>
      <c r="M447" s="166"/>
      <c r="N447" s="166"/>
      <c r="O447" s="166"/>
      <c r="P447" s="166"/>
      <c r="Q447" s="166"/>
      <c r="R447" s="166"/>
      <c r="S447" s="166"/>
      <c r="T447" s="60"/>
      <c r="U447" s="61"/>
      <c r="V447" s="61"/>
      <c r="W447" s="61"/>
      <c r="X447" s="61"/>
      <c r="Y447" s="61"/>
      <c r="Z447" s="62"/>
      <c r="AA447" s="67"/>
      <c r="AB447" s="68"/>
      <c r="AC447" s="68"/>
      <c r="AD447" s="68"/>
      <c r="AE447" s="68"/>
      <c r="AF447" s="68"/>
      <c r="AG447" s="69"/>
    </row>
    <row r="448" spans="1:33" x14ac:dyDescent="0.3">
      <c r="A448" s="135"/>
      <c r="B448" s="113"/>
      <c r="C448" s="176"/>
      <c r="D448" s="28"/>
      <c r="E448" s="33"/>
      <c r="F448" s="28"/>
      <c r="G448" s="23"/>
      <c r="H448" s="25"/>
      <c r="I448" s="44"/>
      <c r="J448" s="45"/>
      <c r="K448" s="139"/>
      <c r="L448" s="25"/>
      <c r="M448" s="166"/>
      <c r="N448" s="166"/>
      <c r="O448" s="166"/>
      <c r="P448" s="166"/>
      <c r="Q448" s="166"/>
      <c r="R448" s="166"/>
      <c r="S448" s="166"/>
      <c r="T448" s="60"/>
      <c r="U448" s="61"/>
      <c r="V448" s="61"/>
      <c r="W448" s="61"/>
      <c r="X448" s="61"/>
      <c r="Y448" s="61"/>
      <c r="Z448" s="62"/>
      <c r="AA448" s="67"/>
      <c r="AB448" s="68"/>
      <c r="AC448" s="68"/>
      <c r="AD448" s="68"/>
      <c r="AE448" s="68"/>
      <c r="AF448" s="68"/>
      <c r="AG448" s="69"/>
    </row>
    <row r="449" spans="1:33" x14ac:dyDescent="0.3">
      <c r="A449" s="135"/>
      <c r="B449" s="113"/>
      <c r="C449" s="176"/>
      <c r="D449" s="28"/>
      <c r="E449" s="33"/>
      <c r="F449" s="28"/>
      <c r="G449" s="23"/>
      <c r="H449" s="25"/>
      <c r="I449" s="44"/>
      <c r="J449" s="45"/>
      <c r="K449" s="139"/>
      <c r="L449" s="25"/>
      <c r="M449" s="166"/>
      <c r="N449" s="166"/>
      <c r="O449" s="166"/>
      <c r="P449" s="166"/>
      <c r="Q449" s="166"/>
      <c r="R449" s="166"/>
      <c r="S449" s="166"/>
      <c r="T449" s="60"/>
      <c r="U449" s="61"/>
      <c r="V449" s="61"/>
      <c r="W449" s="61"/>
      <c r="X449" s="61"/>
      <c r="Y449" s="61"/>
      <c r="Z449" s="62"/>
      <c r="AA449" s="67"/>
      <c r="AB449" s="68"/>
      <c r="AC449" s="68"/>
      <c r="AD449" s="68"/>
      <c r="AE449" s="68"/>
      <c r="AF449" s="68"/>
      <c r="AG449" s="69"/>
    </row>
    <row r="450" spans="1:33" x14ac:dyDescent="0.3">
      <c r="A450" s="135"/>
      <c r="B450" s="113"/>
      <c r="C450" s="176"/>
      <c r="D450" s="28"/>
      <c r="E450" s="33"/>
      <c r="F450" s="28"/>
      <c r="G450" s="23"/>
      <c r="H450" s="25"/>
      <c r="I450" s="44"/>
      <c r="J450" s="45"/>
      <c r="K450" s="139"/>
      <c r="L450" s="25"/>
      <c r="M450" s="166"/>
      <c r="N450" s="166"/>
      <c r="O450" s="166"/>
      <c r="P450" s="166"/>
      <c r="Q450" s="166"/>
      <c r="R450" s="166"/>
      <c r="S450" s="166"/>
      <c r="T450" s="60"/>
      <c r="U450" s="61"/>
      <c r="V450" s="61"/>
      <c r="W450" s="61"/>
      <c r="X450" s="61"/>
      <c r="Y450" s="61"/>
      <c r="Z450" s="62"/>
      <c r="AA450" s="67"/>
      <c r="AB450" s="68"/>
      <c r="AC450" s="68"/>
      <c r="AD450" s="68"/>
      <c r="AE450" s="68"/>
      <c r="AF450" s="68"/>
      <c r="AG450" s="69"/>
    </row>
    <row r="451" spans="1:33" x14ac:dyDescent="0.3">
      <c r="A451" s="135"/>
      <c r="B451" s="113"/>
      <c r="C451" s="176"/>
      <c r="D451" s="28"/>
      <c r="E451" s="33"/>
      <c r="F451" s="28"/>
      <c r="G451" s="23"/>
      <c r="H451" s="25"/>
      <c r="I451" s="44"/>
      <c r="J451" s="45"/>
      <c r="K451" s="139"/>
      <c r="L451" s="25"/>
      <c r="M451" s="166"/>
      <c r="N451" s="166"/>
      <c r="O451" s="166"/>
      <c r="P451" s="166"/>
      <c r="Q451" s="166"/>
      <c r="R451" s="166"/>
      <c r="S451" s="166"/>
      <c r="T451" s="60"/>
      <c r="U451" s="61"/>
      <c r="V451" s="61"/>
      <c r="W451" s="61"/>
      <c r="X451" s="61"/>
      <c r="Y451" s="61"/>
      <c r="Z451" s="62"/>
      <c r="AA451" s="67"/>
      <c r="AB451" s="68"/>
      <c r="AC451" s="68"/>
      <c r="AD451" s="68"/>
      <c r="AE451" s="68"/>
      <c r="AF451" s="68"/>
      <c r="AG451" s="69"/>
    </row>
    <row r="452" spans="1:33" x14ac:dyDescent="0.3">
      <c r="A452" s="135"/>
      <c r="B452" s="113"/>
      <c r="C452" s="176"/>
      <c r="D452" s="28"/>
      <c r="E452" s="33"/>
      <c r="F452" s="28"/>
      <c r="G452" s="23"/>
      <c r="H452" s="25"/>
      <c r="I452" s="44"/>
      <c r="J452" s="45"/>
      <c r="K452" s="139"/>
      <c r="L452" s="25"/>
      <c r="M452" s="166"/>
      <c r="N452" s="166"/>
      <c r="O452" s="166"/>
      <c r="P452" s="166"/>
      <c r="Q452" s="166"/>
      <c r="R452" s="166"/>
      <c r="S452" s="166"/>
      <c r="T452" s="60"/>
      <c r="U452" s="61"/>
      <c r="V452" s="61"/>
      <c r="W452" s="61"/>
      <c r="X452" s="61"/>
      <c r="Y452" s="61"/>
      <c r="Z452" s="62"/>
      <c r="AA452" s="67"/>
      <c r="AB452" s="68"/>
      <c r="AC452" s="68"/>
      <c r="AD452" s="68"/>
      <c r="AE452" s="68"/>
      <c r="AF452" s="68"/>
      <c r="AG452" s="69"/>
    </row>
    <row r="453" spans="1:33" x14ac:dyDescent="0.3">
      <c r="A453" s="135"/>
      <c r="B453" s="113"/>
      <c r="C453" s="176"/>
      <c r="D453" s="28"/>
      <c r="E453" s="33"/>
      <c r="F453" s="28"/>
      <c r="G453" s="23"/>
      <c r="H453" s="25"/>
      <c r="I453" s="44"/>
      <c r="J453" s="45"/>
      <c r="K453" s="139"/>
      <c r="L453" s="25"/>
      <c r="M453" s="166"/>
      <c r="N453" s="166"/>
      <c r="O453" s="166"/>
      <c r="P453" s="166"/>
      <c r="Q453" s="166"/>
      <c r="R453" s="166"/>
      <c r="S453" s="166"/>
      <c r="T453" s="60"/>
      <c r="U453" s="61"/>
      <c r="V453" s="61"/>
      <c r="W453" s="61"/>
      <c r="X453" s="61"/>
      <c r="Y453" s="61"/>
      <c r="Z453" s="62"/>
      <c r="AA453" s="67"/>
      <c r="AB453" s="68"/>
      <c r="AC453" s="68"/>
      <c r="AD453" s="68"/>
      <c r="AE453" s="68"/>
      <c r="AF453" s="68"/>
      <c r="AG453" s="69"/>
    </row>
    <row r="454" spans="1:33" x14ac:dyDescent="0.3">
      <c r="A454" s="135"/>
      <c r="B454" s="113"/>
      <c r="C454" s="176"/>
      <c r="D454" s="28"/>
      <c r="E454" s="33"/>
      <c r="F454" s="28"/>
      <c r="G454" s="23"/>
      <c r="H454" s="25"/>
      <c r="I454" s="44"/>
      <c r="J454" s="45"/>
      <c r="K454" s="139"/>
      <c r="L454" s="25"/>
      <c r="M454" s="166"/>
      <c r="N454" s="166"/>
      <c r="O454" s="166"/>
      <c r="P454" s="166"/>
      <c r="Q454" s="166"/>
      <c r="R454" s="166"/>
      <c r="S454" s="166"/>
      <c r="T454" s="60"/>
      <c r="U454" s="61"/>
      <c r="V454" s="61"/>
      <c r="W454" s="61"/>
      <c r="X454" s="61"/>
      <c r="Y454" s="61"/>
      <c r="Z454" s="62"/>
      <c r="AA454" s="67"/>
      <c r="AB454" s="68"/>
      <c r="AC454" s="68"/>
      <c r="AD454" s="68"/>
      <c r="AE454" s="68"/>
      <c r="AF454" s="68"/>
      <c r="AG454" s="69"/>
    </row>
    <row r="455" spans="1:33" x14ac:dyDescent="0.3">
      <c r="A455" s="135"/>
      <c r="B455" s="113"/>
      <c r="C455" s="176"/>
      <c r="D455" s="28"/>
      <c r="E455" s="33"/>
      <c r="F455" s="28"/>
      <c r="G455" s="23"/>
      <c r="H455" s="25"/>
      <c r="I455" s="44"/>
      <c r="J455" s="45"/>
      <c r="K455" s="139"/>
      <c r="L455" s="25"/>
      <c r="M455" s="166"/>
      <c r="N455" s="166"/>
      <c r="O455" s="166"/>
      <c r="P455" s="166"/>
      <c r="Q455" s="166"/>
      <c r="R455" s="166"/>
      <c r="S455" s="166"/>
      <c r="T455" s="60"/>
      <c r="U455" s="61"/>
      <c r="V455" s="61"/>
      <c r="W455" s="61"/>
      <c r="X455" s="61"/>
      <c r="Y455" s="61"/>
      <c r="Z455" s="62"/>
      <c r="AA455" s="67"/>
      <c r="AB455" s="68"/>
      <c r="AC455" s="68"/>
      <c r="AD455" s="68"/>
      <c r="AE455" s="68"/>
      <c r="AF455" s="68"/>
      <c r="AG455" s="69"/>
    </row>
    <row r="456" spans="1:33" x14ac:dyDescent="0.3">
      <c r="A456" s="135"/>
      <c r="B456" s="113"/>
      <c r="C456" s="176"/>
      <c r="D456" s="28"/>
      <c r="E456" s="33"/>
      <c r="F456" s="28"/>
      <c r="G456" s="23"/>
      <c r="H456" s="25"/>
      <c r="I456" s="44"/>
      <c r="J456" s="45"/>
      <c r="K456" s="139"/>
      <c r="L456" s="25"/>
      <c r="M456" s="166"/>
      <c r="N456" s="166"/>
      <c r="O456" s="166"/>
      <c r="P456" s="166"/>
      <c r="Q456" s="166"/>
      <c r="R456" s="166"/>
      <c r="S456" s="166"/>
      <c r="T456" s="60"/>
      <c r="U456" s="61"/>
      <c r="V456" s="61"/>
      <c r="W456" s="61"/>
      <c r="X456" s="61"/>
      <c r="Y456" s="61"/>
      <c r="Z456" s="62"/>
      <c r="AA456" s="67"/>
      <c r="AB456" s="68"/>
      <c r="AC456" s="68"/>
      <c r="AD456" s="68"/>
      <c r="AE456" s="68"/>
      <c r="AF456" s="68"/>
      <c r="AG456" s="69"/>
    </row>
    <row r="457" spans="1:33" x14ac:dyDescent="0.3">
      <c r="A457" s="135"/>
      <c r="B457" s="113"/>
      <c r="C457" s="176"/>
      <c r="D457" s="28"/>
      <c r="E457" s="33"/>
      <c r="F457" s="28"/>
      <c r="G457" s="23"/>
      <c r="H457" s="25"/>
      <c r="I457" s="44"/>
      <c r="J457" s="45"/>
      <c r="K457" s="139"/>
      <c r="L457" s="25"/>
      <c r="M457" s="166"/>
      <c r="N457" s="166"/>
      <c r="O457" s="166"/>
      <c r="P457" s="166"/>
      <c r="Q457" s="166"/>
      <c r="R457" s="166"/>
      <c r="S457" s="166"/>
      <c r="T457" s="60"/>
      <c r="U457" s="61"/>
      <c r="V457" s="61"/>
      <c r="W457" s="61"/>
      <c r="X457" s="61"/>
      <c r="Y457" s="61"/>
      <c r="Z457" s="62"/>
      <c r="AA457" s="67"/>
      <c r="AB457" s="68"/>
      <c r="AC457" s="68"/>
      <c r="AD457" s="68"/>
      <c r="AE457" s="68"/>
      <c r="AF457" s="68"/>
      <c r="AG457" s="69"/>
    </row>
    <row r="458" spans="1:33" x14ac:dyDescent="0.3">
      <c r="A458" s="135"/>
      <c r="B458" s="113"/>
      <c r="C458" s="176"/>
      <c r="D458" s="28"/>
      <c r="E458" s="33"/>
      <c r="F458" s="28"/>
      <c r="G458" s="23"/>
      <c r="H458" s="25"/>
      <c r="I458" s="44"/>
      <c r="J458" s="45"/>
      <c r="K458" s="139"/>
      <c r="L458" s="25"/>
      <c r="M458" s="166"/>
      <c r="N458" s="166"/>
      <c r="O458" s="166"/>
      <c r="P458" s="166"/>
      <c r="Q458" s="166"/>
      <c r="R458" s="166"/>
      <c r="S458" s="166"/>
      <c r="T458" s="60"/>
      <c r="U458" s="61"/>
      <c r="V458" s="61"/>
      <c r="W458" s="61"/>
      <c r="X458" s="61"/>
      <c r="Y458" s="61"/>
      <c r="Z458" s="62"/>
      <c r="AA458" s="67"/>
      <c r="AB458" s="68"/>
      <c r="AC458" s="68"/>
      <c r="AD458" s="68"/>
      <c r="AE458" s="68"/>
      <c r="AF458" s="68"/>
      <c r="AG458" s="69"/>
    </row>
    <row r="459" spans="1:33" x14ac:dyDescent="0.3">
      <c r="A459" s="135"/>
      <c r="B459" s="113"/>
      <c r="C459" s="176"/>
      <c r="D459" s="28"/>
      <c r="E459" s="33"/>
      <c r="F459" s="28"/>
      <c r="G459" s="23"/>
      <c r="H459" s="25"/>
      <c r="I459" s="44"/>
      <c r="J459" s="45"/>
      <c r="K459" s="139"/>
      <c r="L459" s="25"/>
      <c r="M459" s="166"/>
      <c r="N459" s="166"/>
      <c r="O459" s="166"/>
      <c r="P459" s="166"/>
      <c r="Q459" s="166"/>
      <c r="R459" s="166"/>
      <c r="S459" s="166"/>
      <c r="T459" s="60"/>
      <c r="U459" s="61"/>
      <c r="V459" s="61"/>
      <c r="W459" s="61"/>
      <c r="X459" s="61"/>
      <c r="Y459" s="61"/>
      <c r="Z459" s="62"/>
      <c r="AA459" s="67"/>
      <c r="AB459" s="68"/>
      <c r="AC459" s="68"/>
      <c r="AD459" s="68"/>
      <c r="AE459" s="68"/>
      <c r="AF459" s="68"/>
      <c r="AG459" s="69"/>
    </row>
    <row r="460" spans="1:33" x14ac:dyDescent="0.3">
      <c r="A460" s="135"/>
      <c r="B460" s="113"/>
      <c r="C460" s="176"/>
      <c r="D460" s="28"/>
      <c r="E460" s="33"/>
      <c r="F460" s="28"/>
      <c r="G460" s="23"/>
      <c r="H460" s="25"/>
      <c r="I460" s="44"/>
      <c r="J460" s="45"/>
      <c r="K460" s="139"/>
      <c r="L460" s="25"/>
      <c r="M460" s="166"/>
      <c r="N460" s="166"/>
      <c r="O460" s="166"/>
      <c r="P460" s="166"/>
      <c r="Q460" s="166"/>
      <c r="R460" s="166"/>
      <c r="S460" s="166"/>
      <c r="T460" s="60"/>
      <c r="U460" s="61"/>
      <c r="V460" s="61"/>
      <c r="W460" s="61"/>
      <c r="X460" s="61"/>
      <c r="Y460" s="61"/>
      <c r="Z460" s="62"/>
      <c r="AA460" s="67"/>
      <c r="AB460" s="68"/>
      <c r="AC460" s="68"/>
      <c r="AD460" s="68"/>
      <c r="AE460" s="68"/>
      <c r="AF460" s="68"/>
      <c r="AG460" s="69"/>
    </row>
    <row r="461" spans="1:33" x14ac:dyDescent="0.3">
      <c r="A461" s="135"/>
      <c r="B461" s="113"/>
      <c r="C461" s="176"/>
      <c r="D461" s="28"/>
      <c r="E461" s="33"/>
      <c r="F461" s="28"/>
      <c r="G461" s="23"/>
      <c r="H461" s="25"/>
      <c r="I461" s="44"/>
      <c r="J461" s="45"/>
      <c r="K461" s="139"/>
      <c r="L461" s="25"/>
      <c r="M461" s="166"/>
      <c r="N461" s="166"/>
      <c r="O461" s="166"/>
      <c r="P461" s="166"/>
      <c r="Q461" s="166"/>
      <c r="R461" s="166"/>
      <c r="S461" s="166"/>
      <c r="T461" s="60"/>
      <c r="U461" s="61"/>
      <c r="V461" s="61"/>
      <c r="W461" s="61"/>
      <c r="X461" s="61"/>
      <c r="Y461" s="61"/>
      <c r="Z461" s="62"/>
      <c r="AA461" s="67"/>
      <c r="AB461" s="68"/>
      <c r="AC461" s="68"/>
      <c r="AD461" s="68"/>
      <c r="AE461" s="68"/>
      <c r="AF461" s="68"/>
      <c r="AG461" s="69"/>
    </row>
    <row r="462" spans="1:33" x14ac:dyDescent="0.3">
      <c r="A462" s="135"/>
      <c r="B462" s="113"/>
      <c r="C462" s="176"/>
      <c r="D462" s="28"/>
      <c r="E462" s="33"/>
      <c r="F462" s="28"/>
      <c r="G462" s="23"/>
      <c r="H462" s="25"/>
      <c r="I462" s="44"/>
      <c r="J462" s="45"/>
      <c r="K462" s="139"/>
      <c r="L462" s="25"/>
      <c r="M462" s="166"/>
      <c r="N462" s="166"/>
      <c r="O462" s="166"/>
      <c r="P462" s="166"/>
      <c r="Q462" s="166"/>
      <c r="R462" s="166"/>
      <c r="S462" s="166"/>
      <c r="T462" s="60"/>
      <c r="U462" s="61"/>
      <c r="V462" s="61"/>
      <c r="W462" s="61"/>
      <c r="X462" s="61"/>
      <c r="Y462" s="61"/>
      <c r="Z462" s="62"/>
      <c r="AA462" s="67"/>
      <c r="AB462" s="68"/>
      <c r="AC462" s="68"/>
      <c r="AD462" s="68"/>
      <c r="AE462" s="68"/>
      <c r="AF462" s="68"/>
      <c r="AG462" s="69"/>
    </row>
    <row r="463" spans="1:33" x14ac:dyDescent="0.3">
      <c r="A463" s="135"/>
      <c r="B463" s="113"/>
      <c r="C463" s="176"/>
      <c r="D463" s="28"/>
      <c r="E463" s="33"/>
      <c r="F463" s="28"/>
      <c r="G463" s="23"/>
      <c r="H463" s="25"/>
      <c r="I463" s="44"/>
      <c r="J463" s="45"/>
      <c r="K463" s="139"/>
      <c r="L463" s="25"/>
      <c r="M463" s="166"/>
      <c r="N463" s="166"/>
      <c r="O463" s="166"/>
      <c r="P463" s="166"/>
      <c r="Q463" s="166"/>
      <c r="R463" s="166"/>
      <c r="S463" s="166"/>
      <c r="T463" s="60"/>
      <c r="U463" s="61"/>
      <c r="V463" s="61"/>
      <c r="W463" s="61"/>
      <c r="X463" s="61"/>
      <c r="Y463" s="61"/>
      <c r="Z463" s="62"/>
      <c r="AA463" s="67"/>
      <c r="AB463" s="68"/>
      <c r="AC463" s="68"/>
      <c r="AD463" s="68"/>
      <c r="AE463" s="68"/>
      <c r="AF463" s="68"/>
      <c r="AG463" s="69"/>
    </row>
    <row r="464" spans="1:33" x14ac:dyDescent="0.3">
      <c r="A464" s="135"/>
      <c r="B464" s="113"/>
      <c r="C464" s="176"/>
      <c r="D464" s="28"/>
      <c r="E464" s="33"/>
      <c r="F464" s="28"/>
      <c r="G464" s="23"/>
      <c r="H464" s="25"/>
      <c r="I464" s="44"/>
      <c r="J464" s="45"/>
      <c r="K464" s="139"/>
      <c r="L464" s="25"/>
      <c r="M464" s="166"/>
      <c r="N464" s="166"/>
      <c r="O464" s="166"/>
      <c r="P464" s="166"/>
      <c r="Q464" s="166"/>
      <c r="R464" s="166"/>
      <c r="S464" s="166"/>
      <c r="T464" s="60"/>
      <c r="U464" s="61"/>
      <c r="V464" s="61"/>
      <c r="W464" s="61"/>
      <c r="X464" s="61"/>
      <c r="Y464" s="61"/>
      <c r="Z464" s="62"/>
      <c r="AA464" s="67"/>
      <c r="AB464" s="68"/>
      <c r="AC464" s="68"/>
      <c r="AD464" s="68"/>
      <c r="AE464" s="68"/>
      <c r="AF464" s="68"/>
      <c r="AG464" s="69"/>
    </row>
    <row r="465" spans="1:33" x14ac:dyDescent="0.3">
      <c r="A465" s="135"/>
      <c r="B465" s="113"/>
      <c r="C465" s="176"/>
      <c r="D465" s="28"/>
      <c r="E465" s="33"/>
      <c r="F465" s="28"/>
      <c r="G465" s="23"/>
      <c r="H465" s="25"/>
      <c r="I465" s="44"/>
      <c r="J465" s="45"/>
      <c r="K465" s="139"/>
      <c r="L465" s="25"/>
      <c r="M465" s="166"/>
      <c r="N465" s="166"/>
      <c r="O465" s="166"/>
      <c r="P465" s="166"/>
      <c r="Q465" s="166"/>
      <c r="R465" s="166"/>
      <c r="S465" s="166"/>
      <c r="T465" s="60"/>
      <c r="U465" s="61"/>
      <c r="V465" s="61"/>
      <c r="W465" s="61"/>
      <c r="X465" s="61"/>
      <c r="Y465" s="61"/>
      <c r="Z465" s="62"/>
      <c r="AA465" s="67"/>
      <c r="AB465" s="68"/>
      <c r="AC465" s="68"/>
      <c r="AD465" s="68"/>
      <c r="AE465" s="68"/>
      <c r="AF465" s="68"/>
      <c r="AG465" s="69"/>
    </row>
    <row r="466" spans="1:33" x14ac:dyDescent="0.3">
      <c r="A466" s="135"/>
      <c r="B466" s="113"/>
      <c r="C466" s="176"/>
      <c r="D466" s="28"/>
      <c r="E466" s="33"/>
      <c r="F466" s="28"/>
      <c r="G466" s="23"/>
      <c r="H466" s="25"/>
      <c r="I466" s="44"/>
      <c r="J466" s="45"/>
      <c r="K466" s="139"/>
      <c r="L466" s="25"/>
      <c r="M466" s="166"/>
      <c r="N466" s="166"/>
      <c r="O466" s="166"/>
      <c r="P466" s="166"/>
      <c r="Q466" s="166"/>
      <c r="R466" s="166"/>
      <c r="S466" s="166"/>
      <c r="T466" s="60"/>
      <c r="U466" s="61"/>
      <c r="V466" s="61"/>
      <c r="W466" s="61"/>
      <c r="X466" s="61"/>
      <c r="Y466" s="61"/>
      <c r="Z466" s="62"/>
      <c r="AA466" s="67"/>
      <c r="AB466" s="68"/>
      <c r="AC466" s="68"/>
      <c r="AD466" s="68"/>
      <c r="AE466" s="68"/>
      <c r="AF466" s="68"/>
      <c r="AG466" s="69"/>
    </row>
    <row r="467" spans="1:33" x14ac:dyDescent="0.3">
      <c r="A467" s="135"/>
      <c r="B467" s="113"/>
      <c r="C467" s="176"/>
      <c r="D467" s="28"/>
      <c r="E467" s="33"/>
      <c r="F467" s="28"/>
      <c r="G467" s="23"/>
      <c r="H467" s="25"/>
      <c r="I467" s="44"/>
      <c r="J467" s="45"/>
      <c r="K467" s="139"/>
      <c r="L467" s="25"/>
      <c r="M467" s="166"/>
      <c r="N467" s="166"/>
      <c r="O467" s="166"/>
      <c r="P467" s="166"/>
      <c r="Q467" s="166"/>
      <c r="R467" s="166"/>
      <c r="S467" s="166"/>
      <c r="T467" s="60"/>
      <c r="U467" s="61"/>
      <c r="V467" s="61"/>
      <c r="W467" s="61"/>
      <c r="X467" s="61"/>
      <c r="Y467" s="61"/>
      <c r="Z467" s="62"/>
      <c r="AA467" s="67"/>
      <c r="AB467" s="68"/>
      <c r="AC467" s="68"/>
      <c r="AD467" s="68"/>
      <c r="AE467" s="68"/>
      <c r="AF467" s="68"/>
      <c r="AG467" s="69"/>
    </row>
    <row r="468" spans="1:33" x14ac:dyDescent="0.3">
      <c r="A468" s="135"/>
      <c r="B468" s="113"/>
      <c r="C468" s="176"/>
      <c r="D468" s="28"/>
      <c r="E468" s="33"/>
      <c r="F468" s="28"/>
      <c r="G468" s="23"/>
      <c r="H468" s="25"/>
      <c r="I468" s="44"/>
      <c r="J468" s="45"/>
      <c r="K468" s="139"/>
      <c r="L468" s="25"/>
      <c r="M468" s="166"/>
      <c r="N468" s="166"/>
      <c r="O468" s="166"/>
      <c r="P468" s="166"/>
      <c r="Q468" s="166"/>
      <c r="R468" s="166"/>
      <c r="S468" s="166"/>
      <c r="T468" s="60"/>
      <c r="U468" s="61"/>
      <c r="V468" s="61"/>
      <c r="W468" s="61"/>
      <c r="X468" s="61"/>
      <c r="Y468" s="61"/>
      <c r="Z468" s="62"/>
      <c r="AA468" s="67"/>
      <c r="AB468" s="68"/>
      <c r="AC468" s="68"/>
      <c r="AD468" s="68"/>
      <c r="AE468" s="68"/>
      <c r="AF468" s="68"/>
      <c r="AG468" s="69"/>
    </row>
    <row r="469" spans="1:33" x14ac:dyDescent="0.3">
      <c r="A469" s="135"/>
      <c r="B469" s="113"/>
      <c r="C469" s="176"/>
      <c r="D469" s="28"/>
      <c r="E469" s="33"/>
      <c r="F469" s="28"/>
      <c r="G469" s="23"/>
      <c r="H469" s="25"/>
      <c r="I469" s="44"/>
      <c r="J469" s="45"/>
      <c r="K469" s="139"/>
      <c r="L469" s="25"/>
      <c r="M469" s="166"/>
      <c r="N469" s="166"/>
      <c r="O469" s="166"/>
      <c r="P469" s="166"/>
      <c r="Q469" s="166"/>
      <c r="R469" s="166"/>
      <c r="S469" s="166"/>
      <c r="T469" s="60"/>
      <c r="U469" s="61"/>
      <c r="V469" s="61"/>
      <c r="W469" s="61"/>
      <c r="X469" s="61"/>
      <c r="Y469" s="61"/>
      <c r="Z469" s="62"/>
      <c r="AA469" s="67"/>
      <c r="AB469" s="68"/>
      <c r="AC469" s="68"/>
      <c r="AD469" s="68"/>
      <c r="AE469" s="68"/>
      <c r="AF469" s="68"/>
      <c r="AG469" s="69"/>
    </row>
    <row r="470" spans="1:33" x14ac:dyDescent="0.3">
      <c r="A470" s="135"/>
      <c r="B470" s="113"/>
      <c r="C470" s="176"/>
      <c r="D470" s="28"/>
      <c r="E470" s="33"/>
      <c r="F470" s="28"/>
      <c r="G470" s="23"/>
      <c r="H470" s="25"/>
      <c r="I470" s="44"/>
      <c r="J470" s="45"/>
      <c r="K470" s="139"/>
      <c r="L470" s="25"/>
      <c r="M470" s="166"/>
      <c r="N470" s="166"/>
      <c r="O470" s="166"/>
      <c r="P470" s="166"/>
      <c r="Q470" s="166"/>
      <c r="R470" s="166"/>
      <c r="S470" s="166"/>
      <c r="T470" s="60"/>
      <c r="U470" s="61"/>
      <c r="V470" s="61"/>
      <c r="W470" s="61"/>
      <c r="X470" s="61"/>
      <c r="Y470" s="61"/>
      <c r="Z470" s="62"/>
      <c r="AA470" s="67"/>
      <c r="AB470" s="68"/>
      <c r="AC470" s="68"/>
      <c r="AD470" s="68"/>
      <c r="AE470" s="68"/>
      <c r="AF470" s="68"/>
      <c r="AG470" s="69"/>
    </row>
    <row r="471" spans="1:33" x14ac:dyDescent="0.3">
      <c r="A471" s="135"/>
      <c r="B471" s="113"/>
      <c r="C471" s="176"/>
      <c r="D471" s="28"/>
      <c r="E471" s="33"/>
      <c r="F471" s="28"/>
      <c r="G471" s="23"/>
      <c r="H471" s="25"/>
      <c r="I471" s="44"/>
      <c r="J471" s="45"/>
      <c r="K471" s="139"/>
      <c r="L471" s="25"/>
      <c r="M471" s="166"/>
      <c r="N471" s="166"/>
      <c r="O471" s="166"/>
      <c r="P471" s="166"/>
      <c r="Q471" s="166"/>
      <c r="R471" s="166"/>
      <c r="S471" s="166"/>
      <c r="T471" s="60"/>
      <c r="U471" s="61"/>
      <c r="V471" s="61"/>
      <c r="W471" s="61"/>
      <c r="X471" s="61"/>
      <c r="Y471" s="61"/>
      <c r="Z471" s="62"/>
      <c r="AA471" s="67"/>
      <c r="AB471" s="68"/>
      <c r="AC471" s="68"/>
      <c r="AD471" s="68"/>
      <c r="AE471" s="68"/>
      <c r="AF471" s="68"/>
      <c r="AG471" s="69"/>
    </row>
    <row r="472" spans="1:33" x14ac:dyDescent="0.3">
      <c r="A472" s="135"/>
      <c r="B472" s="113"/>
      <c r="C472" s="176"/>
      <c r="D472" s="28"/>
      <c r="E472" s="33"/>
      <c r="F472" s="28"/>
      <c r="G472" s="23"/>
      <c r="H472" s="25"/>
      <c r="I472" s="44"/>
      <c r="J472" s="45"/>
      <c r="K472" s="139"/>
      <c r="L472" s="25"/>
      <c r="M472" s="166"/>
      <c r="N472" s="166"/>
      <c r="O472" s="166"/>
      <c r="P472" s="166"/>
      <c r="Q472" s="166"/>
      <c r="R472" s="166"/>
      <c r="S472" s="166"/>
      <c r="T472" s="60"/>
      <c r="U472" s="61"/>
      <c r="V472" s="61"/>
      <c r="W472" s="61"/>
      <c r="X472" s="61"/>
      <c r="Y472" s="61"/>
      <c r="Z472" s="62"/>
      <c r="AA472" s="67"/>
      <c r="AB472" s="68"/>
      <c r="AC472" s="68"/>
      <c r="AD472" s="68"/>
      <c r="AE472" s="68"/>
      <c r="AF472" s="68"/>
      <c r="AG472" s="69"/>
    </row>
    <row r="473" spans="1:33" x14ac:dyDescent="0.3">
      <c r="A473" s="135"/>
      <c r="B473" s="113"/>
      <c r="C473" s="176"/>
      <c r="D473" s="28"/>
      <c r="E473" s="33"/>
      <c r="F473" s="28"/>
      <c r="G473" s="23"/>
      <c r="H473" s="25"/>
      <c r="I473" s="44"/>
      <c r="J473" s="45"/>
      <c r="K473" s="139"/>
      <c r="L473" s="25"/>
      <c r="M473" s="166"/>
      <c r="N473" s="166"/>
      <c r="O473" s="166"/>
      <c r="P473" s="166"/>
      <c r="Q473" s="166"/>
      <c r="R473" s="166"/>
      <c r="S473" s="166"/>
      <c r="T473" s="60"/>
      <c r="U473" s="61"/>
      <c r="V473" s="61"/>
      <c r="W473" s="61"/>
      <c r="X473" s="61"/>
      <c r="Y473" s="61"/>
      <c r="Z473" s="62"/>
      <c r="AA473" s="67"/>
      <c r="AB473" s="68"/>
      <c r="AC473" s="68"/>
      <c r="AD473" s="68"/>
      <c r="AE473" s="68"/>
      <c r="AF473" s="68"/>
      <c r="AG473" s="69"/>
    </row>
    <row r="474" spans="1:33" x14ac:dyDescent="0.3">
      <c r="A474" s="135"/>
      <c r="B474" s="113"/>
      <c r="C474" s="176"/>
      <c r="D474" s="28"/>
      <c r="E474" s="33"/>
      <c r="F474" s="28"/>
      <c r="G474" s="23"/>
      <c r="H474" s="25"/>
      <c r="I474" s="44"/>
      <c r="J474" s="45"/>
      <c r="K474" s="139"/>
      <c r="L474" s="25"/>
      <c r="M474" s="166"/>
      <c r="N474" s="166"/>
      <c r="O474" s="166"/>
      <c r="P474" s="166"/>
      <c r="Q474" s="166"/>
      <c r="R474" s="166"/>
      <c r="S474" s="166"/>
      <c r="T474" s="60"/>
      <c r="U474" s="61"/>
      <c r="V474" s="61"/>
      <c r="W474" s="61"/>
      <c r="X474" s="61"/>
      <c r="Y474" s="61"/>
      <c r="Z474" s="62"/>
      <c r="AA474" s="67"/>
      <c r="AB474" s="68"/>
      <c r="AC474" s="68"/>
      <c r="AD474" s="68"/>
      <c r="AE474" s="68"/>
      <c r="AF474" s="68"/>
      <c r="AG474" s="69"/>
    </row>
    <row r="475" spans="1:33" x14ac:dyDescent="0.3">
      <c r="A475" s="135"/>
      <c r="B475" s="113"/>
      <c r="C475" s="176"/>
      <c r="D475" s="28"/>
      <c r="E475" s="33"/>
      <c r="F475" s="28"/>
      <c r="G475" s="23"/>
      <c r="H475" s="25"/>
      <c r="I475" s="44"/>
      <c r="J475" s="45"/>
      <c r="K475" s="139"/>
      <c r="L475" s="25"/>
      <c r="M475" s="166"/>
      <c r="N475" s="166"/>
      <c r="O475" s="166"/>
      <c r="P475" s="166"/>
      <c r="Q475" s="166"/>
      <c r="R475" s="166"/>
      <c r="S475" s="166"/>
      <c r="T475" s="60"/>
      <c r="U475" s="61"/>
      <c r="V475" s="61"/>
      <c r="W475" s="61"/>
      <c r="X475" s="61"/>
      <c r="Y475" s="61"/>
      <c r="Z475" s="62"/>
      <c r="AA475" s="67"/>
      <c r="AB475" s="68"/>
      <c r="AC475" s="68"/>
      <c r="AD475" s="68"/>
      <c r="AE475" s="68"/>
      <c r="AF475" s="68"/>
      <c r="AG475" s="69"/>
    </row>
    <row r="476" spans="1:33" x14ac:dyDescent="0.3">
      <c r="A476" s="135"/>
      <c r="B476" s="113"/>
      <c r="C476" s="176"/>
      <c r="D476" s="28"/>
      <c r="E476" s="33"/>
      <c r="F476" s="28"/>
      <c r="G476" s="23"/>
      <c r="H476" s="25"/>
      <c r="I476" s="44"/>
      <c r="J476" s="45"/>
      <c r="K476" s="139"/>
      <c r="L476" s="25"/>
      <c r="M476" s="166"/>
      <c r="N476" s="166"/>
      <c r="O476" s="166"/>
      <c r="P476" s="166"/>
      <c r="Q476" s="166"/>
      <c r="R476" s="166"/>
      <c r="S476" s="166"/>
      <c r="T476" s="60"/>
      <c r="U476" s="61"/>
      <c r="V476" s="61"/>
      <c r="W476" s="61"/>
      <c r="X476" s="61"/>
      <c r="Y476" s="61"/>
      <c r="Z476" s="62"/>
      <c r="AA476" s="67"/>
      <c r="AB476" s="68"/>
      <c r="AC476" s="68"/>
      <c r="AD476" s="68"/>
      <c r="AE476" s="68"/>
      <c r="AF476" s="68"/>
      <c r="AG476" s="69"/>
    </row>
    <row r="477" spans="1:33" x14ac:dyDescent="0.3">
      <c r="A477" s="135"/>
      <c r="B477" s="113"/>
      <c r="C477" s="176"/>
      <c r="D477" s="28"/>
      <c r="E477" s="33"/>
      <c r="F477" s="28"/>
      <c r="G477" s="23"/>
      <c r="H477" s="25"/>
      <c r="I477" s="44"/>
      <c r="J477" s="45"/>
      <c r="K477" s="139"/>
      <c r="L477" s="25"/>
      <c r="M477" s="166"/>
      <c r="N477" s="166"/>
      <c r="O477" s="166"/>
      <c r="P477" s="166"/>
      <c r="Q477" s="166"/>
      <c r="R477" s="166"/>
      <c r="S477" s="166"/>
      <c r="T477" s="60"/>
      <c r="U477" s="61"/>
      <c r="V477" s="61"/>
      <c r="W477" s="61"/>
      <c r="X477" s="61"/>
      <c r="Y477" s="61"/>
      <c r="Z477" s="62"/>
      <c r="AA477" s="67"/>
      <c r="AB477" s="68"/>
      <c r="AC477" s="68"/>
      <c r="AD477" s="68"/>
      <c r="AE477" s="68"/>
      <c r="AF477" s="68"/>
      <c r="AG477" s="69"/>
    </row>
    <row r="478" spans="1:33" x14ac:dyDescent="0.3">
      <c r="A478" s="135"/>
      <c r="B478" s="113"/>
      <c r="C478" s="176"/>
      <c r="D478" s="28"/>
      <c r="E478" s="33"/>
      <c r="F478" s="28"/>
      <c r="G478" s="23"/>
      <c r="H478" s="25"/>
      <c r="I478" s="44"/>
      <c r="J478" s="45"/>
      <c r="K478" s="139"/>
      <c r="L478" s="25"/>
      <c r="M478" s="166"/>
      <c r="N478" s="166"/>
      <c r="O478" s="166"/>
      <c r="P478" s="166"/>
      <c r="Q478" s="166"/>
      <c r="R478" s="166"/>
      <c r="S478" s="166"/>
      <c r="T478" s="60"/>
      <c r="U478" s="61"/>
      <c r="V478" s="61"/>
      <c r="W478" s="61"/>
      <c r="X478" s="61"/>
      <c r="Y478" s="61"/>
      <c r="Z478" s="62"/>
      <c r="AA478" s="67"/>
      <c r="AB478" s="68"/>
      <c r="AC478" s="68"/>
      <c r="AD478" s="68"/>
      <c r="AE478" s="68"/>
      <c r="AF478" s="68"/>
      <c r="AG478" s="69"/>
    </row>
    <row r="479" spans="1:33" x14ac:dyDescent="0.3">
      <c r="A479" s="135"/>
      <c r="B479" s="113"/>
      <c r="C479" s="176"/>
      <c r="D479" s="28"/>
      <c r="E479" s="33"/>
      <c r="F479" s="28"/>
      <c r="G479" s="23"/>
      <c r="H479" s="25"/>
      <c r="I479" s="44"/>
      <c r="J479" s="45"/>
      <c r="K479" s="139"/>
      <c r="L479" s="25"/>
      <c r="M479" s="166"/>
      <c r="N479" s="166"/>
      <c r="O479" s="166"/>
      <c r="P479" s="166"/>
      <c r="Q479" s="166"/>
      <c r="R479" s="166"/>
      <c r="S479" s="166"/>
      <c r="T479" s="60"/>
      <c r="U479" s="61"/>
      <c r="V479" s="61"/>
      <c r="W479" s="61"/>
      <c r="X479" s="61"/>
      <c r="Y479" s="61"/>
      <c r="Z479" s="62"/>
      <c r="AA479" s="67"/>
      <c r="AB479" s="68"/>
      <c r="AC479" s="68"/>
      <c r="AD479" s="68"/>
      <c r="AE479" s="68"/>
      <c r="AF479" s="68"/>
      <c r="AG479" s="69"/>
    </row>
    <row r="480" spans="1:33" x14ac:dyDescent="0.3">
      <c r="A480" s="135"/>
      <c r="B480" s="113"/>
      <c r="C480" s="176"/>
      <c r="D480" s="28"/>
      <c r="E480" s="33"/>
      <c r="F480" s="28"/>
      <c r="G480" s="23"/>
      <c r="H480" s="25"/>
      <c r="I480" s="44"/>
      <c r="J480" s="45"/>
      <c r="K480" s="139"/>
      <c r="L480" s="25"/>
      <c r="M480" s="166"/>
      <c r="N480" s="166"/>
      <c r="O480" s="166"/>
      <c r="P480" s="166"/>
      <c r="Q480" s="166"/>
      <c r="R480" s="166"/>
      <c r="S480" s="166"/>
      <c r="T480" s="60"/>
      <c r="U480" s="61"/>
      <c r="V480" s="61"/>
      <c r="W480" s="61"/>
      <c r="X480" s="61"/>
      <c r="Y480" s="61"/>
      <c r="Z480" s="62"/>
      <c r="AA480" s="67"/>
      <c r="AB480" s="68"/>
      <c r="AC480" s="68"/>
      <c r="AD480" s="68"/>
      <c r="AE480" s="68"/>
      <c r="AF480" s="68"/>
      <c r="AG480" s="69"/>
    </row>
    <row r="481" spans="1:33" x14ac:dyDescent="0.3">
      <c r="A481" s="135"/>
      <c r="B481" s="113"/>
      <c r="C481" s="176"/>
      <c r="D481" s="28"/>
      <c r="E481" s="33"/>
      <c r="F481" s="28"/>
      <c r="G481" s="23"/>
      <c r="H481" s="25"/>
      <c r="I481" s="44"/>
      <c r="J481" s="45"/>
      <c r="K481" s="139"/>
      <c r="L481" s="25"/>
      <c r="M481" s="166"/>
      <c r="N481" s="166"/>
      <c r="O481" s="166"/>
      <c r="P481" s="166"/>
      <c r="Q481" s="166"/>
      <c r="R481" s="166"/>
      <c r="S481" s="166"/>
      <c r="T481" s="60"/>
      <c r="U481" s="61"/>
      <c r="V481" s="61"/>
      <c r="W481" s="61"/>
      <c r="X481" s="61"/>
      <c r="Y481" s="61"/>
      <c r="Z481" s="62"/>
      <c r="AA481" s="67"/>
      <c r="AB481" s="68"/>
      <c r="AC481" s="68"/>
      <c r="AD481" s="68"/>
      <c r="AE481" s="68"/>
      <c r="AF481" s="68"/>
      <c r="AG481" s="69"/>
    </row>
    <row r="482" spans="1:33" x14ac:dyDescent="0.3">
      <c r="A482" s="135"/>
      <c r="B482" s="113"/>
      <c r="C482" s="176"/>
      <c r="D482" s="28"/>
      <c r="E482" s="33"/>
      <c r="F482" s="28"/>
      <c r="G482" s="23"/>
      <c r="H482" s="25"/>
      <c r="I482" s="44"/>
      <c r="J482" s="45"/>
      <c r="K482" s="139"/>
      <c r="L482" s="25"/>
      <c r="M482" s="166"/>
      <c r="N482" s="166"/>
      <c r="O482" s="166"/>
      <c r="P482" s="166"/>
      <c r="Q482" s="166"/>
      <c r="R482" s="166"/>
      <c r="S482" s="166"/>
      <c r="T482" s="60"/>
      <c r="U482" s="61"/>
      <c r="V482" s="61"/>
      <c r="W482" s="61"/>
      <c r="X482" s="61"/>
      <c r="Y482" s="61"/>
      <c r="Z482" s="62"/>
      <c r="AA482" s="67"/>
      <c r="AB482" s="68"/>
      <c r="AC482" s="68"/>
      <c r="AD482" s="68"/>
      <c r="AE482" s="68"/>
      <c r="AF482" s="68"/>
      <c r="AG482" s="69"/>
    </row>
    <row r="483" spans="1:33" x14ac:dyDescent="0.3">
      <c r="A483" s="135"/>
      <c r="B483" s="113"/>
      <c r="C483" s="176"/>
      <c r="D483" s="28"/>
      <c r="E483" s="33"/>
      <c r="F483" s="28"/>
      <c r="G483" s="23"/>
      <c r="H483" s="25"/>
      <c r="I483" s="44"/>
      <c r="J483" s="45"/>
      <c r="K483" s="139"/>
      <c r="L483" s="25"/>
      <c r="M483" s="166"/>
      <c r="N483" s="166"/>
      <c r="O483" s="166"/>
      <c r="P483" s="166"/>
      <c r="Q483" s="166"/>
      <c r="R483" s="166"/>
      <c r="S483" s="166"/>
      <c r="T483" s="60"/>
      <c r="U483" s="61"/>
      <c r="V483" s="61"/>
      <c r="W483" s="61"/>
      <c r="X483" s="61"/>
      <c r="Y483" s="61"/>
      <c r="Z483" s="62"/>
      <c r="AA483" s="67"/>
      <c r="AB483" s="68"/>
      <c r="AC483" s="68"/>
      <c r="AD483" s="68"/>
      <c r="AE483" s="68"/>
      <c r="AF483" s="68"/>
      <c r="AG483" s="69"/>
    </row>
    <row r="484" spans="1:33" x14ac:dyDescent="0.3">
      <c r="A484" s="135"/>
      <c r="B484" s="113"/>
      <c r="C484" s="176"/>
      <c r="D484" s="28"/>
      <c r="E484" s="33"/>
      <c r="F484" s="28"/>
      <c r="G484" s="23"/>
      <c r="H484" s="25"/>
      <c r="I484" s="44"/>
      <c r="J484" s="45"/>
      <c r="K484" s="139"/>
      <c r="L484" s="25"/>
      <c r="M484" s="166"/>
      <c r="N484" s="166"/>
      <c r="O484" s="166"/>
      <c r="P484" s="166"/>
      <c r="Q484" s="166"/>
      <c r="R484" s="166"/>
      <c r="S484" s="166"/>
      <c r="T484" s="60"/>
      <c r="U484" s="61"/>
      <c r="V484" s="61"/>
      <c r="W484" s="61"/>
      <c r="X484" s="61"/>
      <c r="Y484" s="61"/>
      <c r="Z484" s="62"/>
      <c r="AA484" s="67"/>
      <c r="AB484" s="68"/>
      <c r="AC484" s="68"/>
      <c r="AD484" s="68"/>
      <c r="AE484" s="68"/>
      <c r="AF484" s="68"/>
      <c r="AG484" s="69"/>
    </row>
    <row r="485" spans="1:33" x14ac:dyDescent="0.3">
      <c r="A485" s="135"/>
      <c r="B485" s="113"/>
      <c r="C485" s="176"/>
      <c r="D485" s="28"/>
      <c r="E485" s="33"/>
      <c r="F485" s="28"/>
      <c r="G485" s="23"/>
      <c r="H485" s="25"/>
      <c r="I485" s="44"/>
      <c r="J485" s="45"/>
      <c r="K485" s="139"/>
      <c r="L485" s="25"/>
      <c r="M485" s="166"/>
      <c r="N485" s="166"/>
      <c r="O485" s="166"/>
      <c r="P485" s="166"/>
      <c r="Q485" s="166"/>
      <c r="R485" s="166"/>
      <c r="S485" s="166"/>
      <c r="T485" s="60"/>
      <c r="U485" s="61"/>
      <c r="V485" s="61"/>
      <c r="W485" s="61"/>
      <c r="X485" s="61"/>
      <c r="Y485" s="61"/>
      <c r="Z485" s="62"/>
      <c r="AA485" s="67"/>
      <c r="AB485" s="68"/>
      <c r="AC485" s="68"/>
      <c r="AD485" s="68"/>
      <c r="AE485" s="68"/>
      <c r="AF485" s="68"/>
      <c r="AG485" s="69"/>
    </row>
    <row r="486" spans="1:33" x14ac:dyDescent="0.3">
      <c r="A486" s="135"/>
      <c r="B486" s="113"/>
      <c r="C486" s="176"/>
      <c r="D486" s="28"/>
      <c r="E486" s="33"/>
      <c r="F486" s="28"/>
      <c r="G486" s="23"/>
      <c r="H486" s="25"/>
      <c r="I486" s="44"/>
      <c r="J486" s="45"/>
      <c r="K486" s="139"/>
      <c r="L486" s="25"/>
      <c r="M486" s="166"/>
      <c r="N486" s="166"/>
      <c r="O486" s="166"/>
      <c r="P486" s="166"/>
      <c r="Q486" s="166"/>
      <c r="R486" s="166"/>
      <c r="S486" s="166"/>
      <c r="T486" s="60"/>
      <c r="U486" s="61"/>
      <c r="V486" s="61"/>
      <c r="W486" s="61"/>
      <c r="X486" s="61"/>
      <c r="Y486" s="61"/>
      <c r="Z486" s="62"/>
      <c r="AA486" s="67"/>
      <c r="AB486" s="68"/>
      <c r="AC486" s="68"/>
      <c r="AD486" s="68"/>
      <c r="AE486" s="68"/>
      <c r="AF486" s="68"/>
      <c r="AG486" s="69"/>
    </row>
    <row r="487" spans="1:33" x14ac:dyDescent="0.3">
      <c r="A487" s="135"/>
      <c r="B487" s="113"/>
      <c r="C487" s="176"/>
      <c r="D487" s="28"/>
      <c r="E487" s="33"/>
      <c r="F487" s="28"/>
      <c r="G487" s="23"/>
      <c r="H487" s="25"/>
      <c r="I487" s="44"/>
      <c r="J487" s="45"/>
      <c r="K487" s="139"/>
      <c r="L487" s="25"/>
      <c r="M487" s="166"/>
      <c r="N487" s="166"/>
      <c r="O487" s="166"/>
      <c r="P487" s="166"/>
      <c r="Q487" s="166"/>
      <c r="R487" s="166"/>
      <c r="S487" s="166"/>
      <c r="T487" s="60"/>
      <c r="U487" s="61"/>
      <c r="V487" s="61"/>
      <c r="W487" s="61"/>
      <c r="X487" s="61"/>
      <c r="Y487" s="61"/>
      <c r="Z487" s="62"/>
      <c r="AA487" s="67"/>
      <c r="AB487" s="68"/>
      <c r="AC487" s="68"/>
      <c r="AD487" s="68"/>
      <c r="AE487" s="68"/>
      <c r="AF487" s="68"/>
      <c r="AG487" s="69"/>
    </row>
    <row r="488" spans="1:33" x14ac:dyDescent="0.3">
      <c r="A488" s="135"/>
      <c r="B488" s="113"/>
      <c r="C488" s="176"/>
      <c r="D488" s="28"/>
      <c r="E488" s="33"/>
      <c r="F488" s="28"/>
      <c r="G488" s="23"/>
      <c r="H488" s="25"/>
      <c r="I488" s="44"/>
      <c r="J488" s="45"/>
      <c r="K488" s="139"/>
      <c r="L488" s="25"/>
      <c r="M488" s="166"/>
      <c r="N488" s="166"/>
      <c r="O488" s="166"/>
      <c r="P488" s="166"/>
      <c r="Q488" s="166"/>
      <c r="R488" s="166"/>
      <c r="S488" s="166"/>
      <c r="T488" s="60"/>
      <c r="U488" s="61"/>
      <c r="V488" s="61"/>
      <c r="W488" s="61"/>
      <c r="X488" s="61"/>
      <c r="Y488" s="61"/>
      <c r="Z488" s="62"/>
      <c r="AA488" s="67"/>
      <c r="AB488" s="68"/>
      <c r="AC488" s="68"/>
      <c r="AD488" s="68"/>
      <c r="AE488" s="68"/>
      <c r="AF488" s="68"/>
      <c r="AG488" s="69"/>
    </row>
    <row r="489" spans="1:33" x14ac:dyDescent="0.3">
      <c r="A489" s="135"/>
      <c r="B489" s="113"/>
      <c r="C489" s="176"/>
      <c r="D489" s="28"/>
      <c r="E489" s="33"/>
      <c r="F489" s="28"/>
      <c r="G489" s="23"/>
      <c r="H489" s="25"/>
      <c r="I489" s="44"/>
      <c r="J489" s="45"/>
      <c r="K489" s="139"/>
      <c r="L489" s="25"/>
      <c r="M489" s="166"/>
      <c r="N489" s="166"/>
      <c r="O489" s="166"/>
      <c r="P489" s="166"/>
      <c r="Q489" s="166"/>
      <c r="R489" s="166"/>
      <c r="S489" s="166"/>
      <c r="T489" s="60"/>
      <c r="U489" s="61"/>
      <c r="V489" s="61"/>
      <c r="W489" s="61"/>
      <c r="X489" s="61"/>
      <c r="Y489" s="61"/>
      <c r="Z489" s="62"/>
      <c r="AA489" s="67"/>
      <c r="AB489" s="68"/>
      <c r="AC489" s="68"/>
      <c r="AD489" s="68"/>
      <c r="AE489" s="68"/>
      <c r="AF489" s="68"/>
      <c r="AG489" s="69"/>
    </row>
    <row r="490" spans="1:33" x14ac:dyDescent="0.3">
      <c r="A490" s="135"/>
      <c r="B490" s="113"/>
      <c r="C490" s="176"/>
      <c r="D490" s="28"/>
      <c r="E490" s="33"/>
      <c r="F490" s="28"/>
      <c r="G490" s="23"/>
      <c r="H490" s="25"/>
      <c r="I490" s="44"/>
      <c r="J490" s="45"/>
      <c r="K490" s="139"/>
      <c r="L490" s="25"/>
      <c r="M490" s="166"/>
      <c r="N490" s="166"/>
      <c r="O490" s="166"/>
      <c r="P490" s="166"/>
      <c r="Q490" s="166"/>
      <c r="R490" s="166"/>
      <c r="S490" s="166"/>
      <c r="T490" s="60"/>
      <c r="U490" s="61"/>
      <c r="V490" s="61"/>
      <c r="W490" s="61"/>
      <c r="X490" s="61"/>
      <c r="Y490" s="61"/>
      <c r="Z490" s="62"/>
      <c r="AA490" s="67"/>
      <c r="AB490" s="68"/>
      <c r="AC490" s="68"/>
      <c r="AD490" s="68"/>
      <c r="AE490" s="68"/>
      <c r="AF490" s="68"/>
      <c r="AG490" s="69"/>
    </row>
    <row r="491" spans="1:33" x14ac:dyDescent="0.3">
      <c r="A491" s="135"/>
      <c r="B491" s="113"/>
      <c r="C491" s="176"/>
      <c r="D491" s="28"/>
      <c r="E491" s="33"/>
      <c r="F491" s="28"/>
      <c r="G491" s="23"/>
      <c r="H491" s="25"/>
      <c r="I491" s="44"/>
      <c r="J491" s="45"/>
      <c r="K491" s="139"/>
      <c r="L491" s="25"/>
      <c r="M491" s="166"/>
      <c r="N491" s="166"/>
      <c r="O491" s="166"/>
      <c r="P491" s="166"/>
      <c r="Q491" s="166"/>
      <c r="R491" s="166"/>
      <c r="S491" s="166"/>
      <c r="T491" s="60"/>
      <c r="U491" s="61"/>
      <c r="V491" s="61"/>
      <c r="W491" s="61"/>
      <c r="X491" s="61"/>
      <c r="Y491" s="61"/>
      <c r="Z491" s="62"/>
      <c r="AA491" s="67"/>
      <c r="AB491" s="68"/>
      <c r="AC491" s="68"/>
      <c r="AD491" s="68"/>
      <c r="AE491" s="68"/>
      <c r="AF491" s="68"/>
      <c r="AG491" s="69"/>
    </row>
    <row r="492" spans="1:33" x14ac:dyDescent="0.3">
      <c r="A492" s="135"/>
      <c r="B492" s="113"/>
      <c r="C492" s="176"/>
      <c r="D492" s="28"/>
      <c r="E492" s="33"/>
      <c r="F492" s="28"/>
      <c r="G492" s="23"/>
      <c r="H492" s="25"/>
      <c r="I492" s="44"/>
      <c r="J492" s="45"/>
      <c r="K492" s="139"/>
      <c r="L492" s="25"/>
      <c r="M492" s="166"/>
      <c r="N492" s="166"/>
      <c r="O492" s="166"/>
      <c r="P492" s="166"/>
      <c r="Q492" s="166"/>
      <c r="R492" s="166"/>
      <c r="S492" s="166"/>
      <c r="T492" s="60"/>
      <c r="U492" s="61"/>
      <c r="V492" s="61"/>
      <c r="W492" s="61"/>
      <c r="X492" s="61"/>
      <c r="Y492" s="61"/>
      <c r="Z492" s="62"/>
      <c r="AA492" s="67"/>
      <c r="AB492" s="68"/>
      <c r="AC492" s="68"/>
      <c r="AD492" s="68"/>
      <c r="AE492" s="68"/>
      <c r="AF492" s="68"/>
      <c r="AG492" s="69"/>
    </row>
    <row r="493" spans="1:33" x14ac:dyDescent="0.3">
      <c r="A493" s="135"/>
      <c r="B493" s="113"/>
      <c r="C493" s="176"/>
      <c r="D493" s="28"/>
      <c r="E493" s="33"/>
      <c r="F493" s="28"/>
      <c r="G493" s="23"/>
      <c r="H493" s="25"/>
      <c r="I493" s="44"/>
      <c r="J493" s="45"/>
      <c r="K493" s="139"/>
      <c r="L493" s="25"/>
      <c r="M493" s="166"/>
      <c r="N493" s="166"/>
      <c r="O493" s="166"/>
      <c r="P493" s="166"/>
      <c r="Q493" s="166"/>
      <c r="R493" s="166"/>
      <c r="S493" s="166"/>
      <c r="T493" s="60"/>
      <c r="U493" s="61"/>
      <c r="V493" s="61"/>
      <c r="W493" s="61"/>
      <c r="X493" s="61"/>
      <c r="Y493" s="61"/>
      <c r="Z493" s="62"/>
      <c r="AA493" s="67"/>
      <c r="AB493" s="68"/>
      <c r="AC493" s="68"/>
      <c r="AD493" s="68"/>
      <c r="AE493" s="68"/>
      <c r="AF493" s="68"/>
      <c r="AG493" s="69"/>
    </row>
    <row r="494" spans="1:33" x14ac:dyDescent="0.3">
      <c r="A494" s="135"/>
      <c r="B494" s="113"/>
      <c r="C494" s="176"/>
      <c r="D494" s="28"/>
      <c r="E494" s="33"/>
      <c r="F494" s="28"/>
      <c r="G494" s="23"/>
      <c r="H494" s="25"/>
      <c r="I494" s="44"/>
      <c r="J494" s="45"/>
      <c r="K494" s="139"/>
      <c r="L494" s="25"/>
      <c r="M494" s="166"/>
      <c r="N494" s="166"/>
      <c r="O494" s="166"/>
      <c r="P494" s="166"/>
      <c r="Q494" s="166"/>
      <c r="R494" s="166"/>
      <c r="S494" s="166"/>
      <c r="T494" s="60"/>
      <c r="U494" s="61"/>
      <c r="V494" s="61"/>
      <c r="W494" s="61"/>
      <c r="X494" s="61"/>
      <c r="Y494" s="61"/>
      <c r="Z494" s="62"/>
      <c r="AA494" s="67"/>
      <c r="AB494" s="68"/>
      <c r="AC494" s="68"/>
      <c r="AD494" s="68"/>
      <c r="AE494" s="68"/>
      <c r="AF494" s="68"/>
      <c r="AG494" s="69"/>
    </row>
    <row r="495" spans="1:33" x14ac:dyDescent="0.3">
      <c r="A495" s="135"/>
      <c r="B495" s="113"/>
      <c r="C495" s="176"/>
      <c r="D495" s="28"/>
      <c r="E495" s="33"/>
      <c r="F495" s="28"/>
      <c r="G495" s="23"/>
      <c r="H495" s="25"/>
      <c r="I495" s="44"/>
      <c r="J495" s="45"/>
      <c r="K495" s="139"/>
      <c r="L495" s="25"/>
      <c r="M495" s="166"/>
      <c r="N495" s="166"/>
      <c r="O495" s="166"/>
      <c r="P495" s="166"/>
      <c r="Q495" s="166"/>
      <c r="R495" s="166"/>
      <c r="S495" s="166"/>
      <c r="T495" s="60"/>
      <c r="U495" s="61"/>
      <c r="V495" s="61"/>
      <c r="W495" s="61"/>
      <c r="X495" s="61"/>
      <c r="Y495" s="61"/>
      <c r="Z495" s="62"/>
      <c r="AA495" s="67"/>
      <c r="AB495" s="68"/>
      <c r="AC495" s="68"/>
      <c r="AD495" s="68"/>
      <c r="AE495" s="68"/>
      <c r="AF495" s="68"/>
      <c r="AG495" s="69"/>
    </row>
    <row r="496" spans="1:33" x14ac:dyDescent="0.3">
      <c r="A496" s="135"/>
      <c r="B496" s="113"/>
      <c r="C496" s="176"/>
      <c r="D496" s="28"/>
      <c r="E496" s="33"/>
      <c r="F496" s="28"/>
      <c r="G496" s="23"/>
      <c r="H496" s="25"/>
      <c r="I496" s="44"/>
      <c r="J496" s="45"/>
      <c r="K496" s="139"/>
      <c r="L496" s="25"/>
      <c r="M496" s="166"/>
      <c r="N496" s="166"/>
      <c r="O496" s="166"/>
      <c r="P496" s="166"/>
      <c r="Q496" s="166"/>
      <c r="R496" s="166"/>
      <c r="S496" s="166"/>
      <c r="T496" s="60"/>
      <c r="U496" s="61"/>
      <c r="V496" s="61"/>
      <c r="W496" s="61"/>
      <c r="X496" s="61"/>
      <c r="Y496" s="61"/>
      <c r="Z496" s="62"/>
      <c r="AA496" s="67"/>
      <c r="AB496" s="68"/>
      <c r="AC496" s="68"/>
      <c r="AD496" s="68"/>
      <c r="AE496" s="68"/>
      <c r="AF496" s="68"/>
      <c r="AG496" s="69"/>
    </row>
    <row r="497" spans="1:33" x14ac:dyDescent="0.3">
      <c r="A497" s="135"/>
      <c r="B497" s="113"/>
      <c r="C497" s="176"/>
      <c r="D497" s="28"/>
      <c r="E497" s="33"/>
      <c r="F497" s="28"/>
      <c r="G497" s="23"/>
      <c r="H497" s="25"/>
      <c r="I497" s="44"/>
      <c r="J497" s="45"/>
      <c r="K497" s="139"/>
      <c r="L497" s="25"/>
      <c r="M497" s="166"/>
      <c r="N497" s="166"/>
      <c r="O497" s="166"/>
      <c r="P497" s="166"/>
      <c r="Q497" s="166"/>
      <c r="R497" s="166"/>
      <c r="S497" s="166"/>
      <c r="T497" s="60"/>
      <c r="U497" s="61"/>
      <c r="V497" s="61"/>
      <c r="W497" s="61"/>
      <c r="X497" s="61"/>
      <c r="Y497" s="61"/>
      <c r="Z497" s="62"/>
      <c r="AA497" s="67"/>
      <c r="AB497" s="68"/>
      <c r="AC497" s="68"/>
      <c r="AD497" s="68"/>
      <c r="AE497" s="68"/>
      <c r="AF497" s="68"/>
      <c r="AG497" s="69"/>
    </row>
    <row r="498" spans="1:33" x14ac:dyDescent="0.3">
      <c r="A498" s="135"/>
      <c r="B498" s="113"/>
      <c r="C498" s="176"/>
      <c r="D498" s="28"/>
      <c r="E498" s="33"/>
      <c r="F498" s="28"/>
      <c r="G498" s="23"/>
      <c r="H498" s="25"/>
      <c r="I498" s="44"/>
      <c r="J498" s="45"/>
      <c r="K498" s="139"/>
      <c r="L498" s="25"/>
      <c r="M498" s="166"/>
      <c r="N498" s="166"/>
      <c r="O498" s="166"/>
      <c r="P498" s="166"/>
      <c r="Q498" s="166"/>
      <c r="R498" s="166"/>
      <c r="S498" s="166"/>
      <c r="T498" s="60"/>
      <c r="U498" s="61"/>
      <c r="V498" s="61"/>
      <c r="W498" s="61"/>
      <c r="X498" s="61"/>
      <c r="Y498" s="61"/>
      <c r="Z498" s="62"/>
      <c r="AA498" s="67"/>
      <c r="AB498" s="68"/>
      <c r="AC498" s="68"/>
      <c r="AD498" s="68"/>
      <c r="AE498" s="68"/>
      <c r="AF498" s="68"/>
      <c r="AG498" s="69"/>
    </row>
    <row r="499" spans="1:33" x14ac:dyDescent="0.3">
      <c r="A499" s="135"/>
      <c r="B499" s="113"/>
      <c r="C499" s="176"/>
      <c r="D499" s="28"/>
      <c r="E499" s="33"/>
      <c r="F499" s="28"/>
      <c r="G499" s="23"/>
      <c r="H499" s="25"/>
      <c r="I499" s="44"/>
      <c r="J499" s="45"/>
      <c r="K499" s="139"/>
      <c r="L499" s="25"/>
      <c r="M499" s="166"/>
      <c r="N499" s="166"/>
      <c r="O499" s="166"/>
      <c r="P499" s="166"/>
      <c r="Q499" s="166"/>
      <c r="R499" s="166"/>
      <c r="S499" s="166"/>
      <c r="T499" s="60"/>
      <c r="U499" s="61"/>
      <c r="V499" s="61"/>
      <c r="W499" s="61"/>
      <c r="X499" s="61"/>
      <c r="Y499" s="61"/>
      <c r="Z499" s="62"/>
      <c r="AA499" s="67"/>
      <c r="AB499" s="68"/>
      <c r="AC499" s="68"/>
      <c r="AD499" s="68"/>
      <c r="AE499" s="68"/>
      <c r="AF499" s="68"/>
      <c r="AG499" s="69"/>
    </row>
    <row r="500" spans="1:33" x14ac:dyDescent="0.3">
      <c r="A500" s="135"/>
      <c r="B500" s="113"/>
      <c r="C500" s="176"/>
      <c r="D500" s="28"/>
      <c r="E500" s="33"/>
      <c r="F500" s="28"/>
      <c r="G500" s="23"/>
      <c r="H500" s="25"/>
      <c r="I500" s="44"/>
      <c r="J500" s="45"/>
      <c r="K500" s="139"/>
      <c r="L500" s="25"/>
      <c r="M500" s="166"/>
      <c r="N500" s="166"/>
      <c r="O500" s="166"/>
      <c r="P500" s="166"/>
      <c r="Q500" s="166"/>
      <c r="R500" s="166"/>
      <c r="S500" s="166"/>
      <c r="T500" s="60"/>
      <c r="U500" s="61"/>
      <c r="V500" s="61"/>
      <c r="W500" s="61"/>
      <c r="X500" s="61"/>
      <c r="Y500" s="61"/>
      <c r="Z500" s="62"/>
      <c r="AA500" s="67"/>
      <c r="AB500" s="68"/>
      <c r="AC500" s="68"/>
      <c r="AD500" s="68"/>
      <c r="AE500" s="68"/>
      <c r="AF500" s="68"/>
      <c r="AG500" s="69"/>
    </row>
    <row r="501" spans="1:33" x14ac:dyDescent="0.3">
      <c r="A501" s="135"/>
      <c r="B501" s="113"/>
      <c r="C501" s="176"/>
      <c r="D501" s="28"/>
      <c r="E501" s="33"/>
      <c r="F501" s="28"/>
      <c r="G501" s="23"/>
      <c r="H501" s="25"/>
      <c r="I501" s="44"/>
      <c r="J501" s="45"/>
      <c r="K501" s="139"/>
      <c r="L501" s="25"/>
      <c r="M501" s="166"/>
      <c r="N501" s="166"/>
      <c r="O501" s="166"/>
      <c r="P501" s="166"/>
      <c r="Q501" s="166"/>
      <c r="R501" s="166"/>
      <c r="S501" s="166"/>
      <c r="T501" s="60"/>
      <c r="U501" s="61"/>
      <c r="V501" s="61"/>
      <c r="W501" s="61"/>
      <c r="X501" s="61"/>
      <c r="Y501" s="61"/>
      <c r="Z501" s="62"/>
      <c r="AA501" s="67"/>
      <c r="AB501" s="68"/>
      <c r="AC501" s="68"/>
      <c r="AD501" s="68"/>
      <c r="AE501" s="68"/>
      <c r="AF501" s="68"/>
      <c r="AG501" s="69"/>
    </row>
    <row r="502" spans="1:33" x14ac:dyDescent="0.3">
      <c r="A502" s="135"/>
      <c r="B502" s="113"/>
      <c r="C502" s="176"/>
      <c r="D502" s="28"/>
      <c r="E502" s="33"/>
      <c r="F502" s="28"/>
      <c r="G502" s="23"/>
      <c r="H502" s="25"/>
      <c r="I502" s="44"/>
      <c r="J502" s="45"/>
      <c r="K502" s="139"/>
      <c r="L502" s="25"/>
      <c r="M502" s="166"/>
      <c r="N502" s="166"/>
      <c r="O502" s="166"/>
      <c r="P502" s="166"/>
      <c r="Q502" s="166"/>
      <c r="R502" s="166"/>
      <c r="S502" s="166"/>
      <c r="T502" s="60"/>
      <c r="U502" s="61"/>
      <c r="V502" s="61"/>
      <c r="W502" s="61"/>
      <c r="X502" s="61"/>
      <c r="Y502" s="61"/>
      <c r="Z502" s="62"/>
      <c r="AA502" s="67"/>
      <c r="AB502" s="68"/>
      <c r="AC502" s="68"/>
      <c r="AD502" s="68"/>
      <c r="AE502" s="68"/>
      <c r="AF502" s="68"/>
      <c r="AG502" s="69"/>
    </row>
    <row r="503" spans="1:33" x14ac:dyDescent="0.3">
      <c r="A503" s="135"/>
      <c r="B503" s="113"/>
      <c r="C503" s="176"/>
      <c r="D503" s="28"/>
      <c r="E503" s="33"/>
      <c r="F503" s="28"/>
      <c r="G503" s="23"/>
      <c r="H503" s="25"/>
      <c r="I503" s="44"/>
      <c r="J503" s="45"/>
      <c r="K503" s="139"/>
      <c r="L503" s="25"/>
      <c r="M503" s="166"/>
      <c r="N503" s="166"/>
      <c r="O503" s="166"/>
      <c r="P503" s="166"/>
      <c r="Q503" s="166"/>
      <c r="R503" s="166"/>
      <c r="S503" s="166"/>
      <c r="T503" s="60"/>
      <c r="U503" s="61"/>
      <c r="V503" s="61"/>
      <c r="W503" s="61"/>
      <c r="X503" s="61"/>
      <c r="Y503" s="61"/>
      <c r="Z503" s="62"/>
      <c r="AA503" s="67"/>
      <c r="AB503" s="68"/>
      <c r="AC503" s="68"/>
      <c r="AD503" s="68"/>
      <c r="AE503" s="68"/>
      <c r="AF503" s="68"/>
      <c r="AG503" s="69"/>
    </row>
    <row r="504" spans="1:33" x14ac:dyDescent="0.3">
      <c r="A504" s="135"/>
      <c r="B504" s="113"/>
      <c r="C504" s="176"/>
      <c r="D504" s="28"/>
      <c r="E504" s="33"/>
      <c r="F504" s="28"/>
      <c r="G504" s="23"/>
      <c r="H504" s="25"/>
      <c r="I504" s="44"/>
      <c r="J504" s="45"/>
      <c r="K504" s="139"/>
      <c r="L504" s="25"/>
      <c r="M504" s="166"/>
      <c r="N504" s="166"/>
      <c r="O504" s="166"/>
      <c r="P504" s="166"/>
      <c r="Q504" s="166"/>
      <c r="R504" s="166"/>
      <c r="S504" s="166"/>
      <c r="T504" s="60"/>
      <c r="U504" s="61"/>
      <c r="V504" s="61"/>
      <c r="W504" s="61"/>
      <c r="X504" s="61"/>
      <c r="Y504" s="61"/>
      <c r="Z504" s="62"/>
      <c r="AA504" s="67"/>
      <c r="AB504" s="68"/>
      <c r="AC504" s="68"/>
      <c r="AD504" s="68"/>
      <c r="AE504" s="68"/>
      <c r="AF504" s="68"/>
      <c r="AG504" s="69"/>
    </row>
    <row r="505" spans="1:33" x14ac:dyDescent="0.3">
      <c r="A505" s="135"/>
      <c r="B505" s="113"/>
      <c r="C505" s="176"/>
      <c r="D505" s="28"/>
      <c r="E505" s="33"/>
      <c r="F505" s="28"/>
      <c r="G505" s="23"/>
      <c r="H505" s="25"/>
      <c r="I505" s="44"/>
      <c r="J505" s="45"/>
      <c r="K505" s="139"/>
      <c r="L505" s="25"/>
      <c r="M505" s="166"/>
      <c r="N505" s="166"/>
      <c r="O505" s="166"/>
      <c r="P505" s="166"/>
      <c r="Q505" s="166"/>
      <c r="R505" s="166"/>
      <c r="S505" s="166"/>
      <c r="T505" s="60"/>
      <c r="U505" s="61"/>
      <c r="V505" s="61"/>
      <c r="W505" s="61"/>
      <c r="X505" s="61"/>
      <c r="Y505" s="61"/>
      <c r="Z505" s="62"/>
      <c r="AA505" s="67"/>
      <c r="AB505" s="68"/>
      <c r="AC505" s="68"/>
      <c r="AD505" s="68"/>
      <c r="AE505" s="68"/>
      <c r="AF505" s="68"/>
      <c r="AG505" s="69"/>
    </row>
    <row r="506" spans="1:33" x14ac:dyDescent="0.3">
      <c r="A506" s="135"/>
      <c r="B506" s="113"/>
      <c r="C506" s="176"/>
      <c r="D506" s="28"/>
      <c r="E506" s="33"/>
      <c r="F506" s="28"/>
      <c r="G506" s="23"/>
      <c r="H506" s="25"/>
      <c r="I506" s="44"/>
      <c r="J506" s="45"/>
      <c r="K506" s="139"/>
      <c r="L506" s="25"/>
      <c r="M506" s="166"/>
      <c r="N506" s="166"/>
      <c r="O506" s="166"/>
      <c r="P506" s="166"/>
      <c r="Q506" s="166"/>
      <c r="R506" s="166"/>
      <c r="S506" s="166"/>
      <c r="T506" s="60"/>
      <c r="U506" s="61"/>
      <c r="V506" s="61"/>
      <c r="W506" s="61"/>
      <c r="X506" s="61"/>
      <c r="Y506" s="61"/>
      <c r="Z506" s="62"/>
      <c r="AA506" s="67"/>
      <c r="AB506" s="68"/>
      <c r="AC506" s="68"/>
      <c r="AD506" s="68"/>
      <c r="AE506" s="68"/>
      <c r="AF506" s="68"/>
      <c r="AG506" s="69"/>
    </row>
    <row r="507" spans="1:33" x14ac:dyDescent="0.3">
      <c r="A507" s="135"/>
      <c r="B507" s="113"/>
      <c r="C507" s="176"/>
      <c r="D507" s="28"/>
      <c r="E507" s="33"/>
      <c r="F507" s="28"/>
      <c r="G507" s="23"/>
      <c r="H507" s="25"/>
      <c r="I507" s="44"/>
      <c r="J507" s="45"/>
      <c r="K507" s="139"/>
      <c r="L507" s="25"/>
      <c r="M507" s="166"/>
      <c r="N507" s="166"/>
      <c r="O507" s="166"/>
      <c r="P507" s="166"/>
      <c r="Q507" s="166"/>
      <c r="R507" s="166"/>
      <c r="S507" s="166"/>
      <c r="T507" s="60"/>
      <c r="U507" s="61"/>
      <c r="V507" s="61"/>
      <c r="W507" s="61"/>
      <c r="X507" s="61"/>
      <c r="Y507" s="61"/>
      <c r="Z507" s="62"/>
      <c r="AA507" s="67"/>
      <c r="AB507" s="68"/>
      <c r="AC507" s="68"/>
      <c r="AD507" s="68"/>
      <c r="AE507" s="68"/>
      <c r="AF507" s="68"/>
      <c r="AG507" s="69"/>
    </row>
    <row r="508" spans="1:33" x14ac:dyDescent="0.3">
      <c r="A508" s="135"/>
      <c r="B508" s="113"/>
      <c r="C508" s="176"/>
      <c r="D508" s="28"/>
      <c r="E508" s="33"/>
      <c r="F508" s="28"/>
      <c r="G508" s="23"/>
      <c r="H508" s="25"/>
      <c r="I508" s="44"/>
      <c r="J508" s="45"/>
      <c r="K508" s="139"/>
      <c r="L508" s="25"/>
      <c r="M508" s="166"/>
      <c r="N508" s="166"/>
      <c r="O508" s="166"/>
      <c r="P508" s="166"/>
      <c r="Q508" s="166"/>
      <c r="R508" s="166"/>
      <c r="S508" s="166"/>
      <c r="T508" s="60"/>
      <c r="U508" s="61"/>
      <c r="V508" s="61"/>
      <c r="W508" s="61"/>
      <c r="X508" s="61"/>
      <c r="Y508" s="61"/>
      <c r="Z508" s="62"/>
      <c r="AA508" s="67"/>
      <c r="AB508" s="68"/>
      <c r="AC508" s="68"/>
      <c r="AD508" s="68"/>
      <c r="AE508" s="68"/>
      <c r="AF508" s="68"/>
      <c r="AG508" s="69"/>
    </row>
    <row r="509" spans="1:33" x14ac:dyDescent="0.3">
      <c r="A509" s="135"/>
      <c r="B509" s="113"/>
      <c r="C509" s="176"/>
      <c r="D509" s="28"/>
      <c r="E509" s="33"/>
      <c r="F509" s="28"/>
      <c r="G509" s="23"/>
      <c r="H509" s="25"/>
      <c r="I509" s="44"/>
      <c r="J509" s="45"/>
      <c r="K509" s="139"/>
      <c r="L509" s="25"/>
      <c r="M509" s="166"/>
      <c r="N509" s="166"/>
      <c r="O509" s="166"/>
      <c r="P509" s="166"/>
      <c r="Q509" s="166"/>
      <c r="R509" s="166"/>
      <c r="S509" s="166"/>
      <c r="T509" s="60"/>
      <c r="U509" s="61"/>
      <c r="V509" s="61"/>
      <c r="W509" s="61"/>
      <c r="X509" s="61"/>
      <c r="Y509" s="61"/>
      <c r="Z509" s="62"/>
      <c r="AA509" s="67"/>
      <c r="AB509" s="68"/>
      <c r="AC509" s="68"/>
      <c r="AD509" s="68"/>
      <c r="AE509" s="68"/>
      <c r="AF509" s="68"/>
      <c r="AG509" s="69"/>
    </row>
    <row r="510" spans="1:33" x14ac:dyDescent="0.3">
      <c r="A510" s="135"/>
      <c r="B510" s="113"/>
      <c r="C510" s="176"/>
      <c r="D510" s="28"/>
      <c r="E510" s="33"/>
      <c r="F510" s="28"/>
      <c r="G510" s="23"/>
      <c r="H510" s="25"/>
      <c r="I510" s="44"/>
      <c r="J510" s="45"/>
      <c r="K510" s="139"/>
      <c r="L510" s="25"/>
      <c r="M510" s="166"/>
      <c r="N510" s="166"/>
      <c r="O510" s="166"/>
      <c r="P510" s="166"/>
      <c r="Q510" s="166"/>
      <c r="R510" s="166"/>
      <c r="S510" s="166"/>
      <c r="T510" s="60"/>
      <c r="U510" s="61"/>
      <c r="V510" s="61"/>
      <c r="W510" s="61"/>
      <c r="X510" s="61"/>
      <c r="Y510" s="61"/>
      <c r="Z510" s="62"/>
      <c r="AA510" s="67"/>
      <c r="AB510" s="68"/>
      <c r="AC510" s="68"/>
      <c r="AD510" s="68"/>
      <c r="AE510" s="68"/>
      <c r="AF510" s="68"/>
      <c r="AG510" s="69"/>
    </row>
    <row r="511" spans="1:33" x14ac:dyDescent="0.3">
      <c r="A511" s="135"/>
      <c r="B511" s="113"/>
      <c r="C511" s="176"/>
      <c r="D511" s="28"/>
      <c r="E511" s="33"/>
      <c r="F511" s="28"/>
      <c r="G511" s="23"/>
      <c r="H511" s="25"/>
      <c r="I511" s="44"/>
      <c r="J511" s="45"/>
      <c r="K511" s="139"/>
      <c r="L511" s="25"/>
      <c r="M511" s="166"/>
      <c r="N511" s="166"/>
      <c r="O511" s="166"/>
      <c r="P511" s="166"/>
      <c r="Q511" s="166"/>
      <c r="R511" s="166"/>
      <c r="S511" s="166"/>
      <c r="T511" s="60"/>
      <c r="U511" s="61"/>
      <c r="V511" s="61"/>
      <c r="W511" s="61"/>
      <c r="X511" s="61"/>
      <c r="Y511" s="61"/>
      <c r="Z511" s="62"/>
      <c r="AA511" s="67"/>
      <c r="AB511" s="68"/>
      <c r="AC511" s="68"/>
      <c r="AD511" s="68"/>
      <c r="AE511" s="68"/>
      <c r="AF511" s="68"/>
      <c r="AG511" s="69"/>
    </row>
    <row r="512" spans="1:33" x14ac:dyDescent="0.3">
      <c r="A512" s="135"/>
      <c r="B512" s="113"/>
      <c r="C512" s="176"/>
      <c r="D512" s="28"/>
      <c r="E512" s="33"/>
      <c r="F512" s="28"/>
      <c r="G512" s="23"/>
      <c r="H512" s="25"/>
      <c r="I512" s="44"/>
      <c r="J512" s="45"/>
      <c r="K512" s="139"/>
      <c r="L512" s="25"/>
      <c r="M512" s="166"/>
      <c r="N512" s="166"/>
      <c r="O512" s="166"/>
      <c r="P512" s="166"/>
      <c r="Q512" s="166"/>
      <c r="R512" s="166"/>
      <c r="S512" s="166"/>
      <c r="T512" s="60"/>
      <c r="U512" s="61"/>
      <c r="V512" s="61"/>
      <c r="W512" s="61"/>
      <c r="X512" s="61"/>
      <c r="Y512" s="61"/>
      <c r="Z512" s="62"/>
      <c r="AA512" s="67"/>
      <c r="AB512" s="68"/>
      <c r="AC512" s="68"/>
      <c r="AD512" s="68"/>
      <c r="AE512" s="68"/>
      <c r="AF512" s="68"/>
      <c r="AG512" s="69"/>
    </row>
    <row r="513" spans="1:33" x14ac:dyDescent="0.3">
      <c r="A513" s="135"/>
      <c r="B513" s="113"/>
      <c r="C513" s="176"/>
      <c r="D513" s="28"/>
      <c r="E513" s="33"/>
      <c r="F513" s="28"/>
      <c r="G513" s="23"/>
      <c r="H513" s="25"/>
      <c r="I513" s="44"/>
      <c r="J513" s="45"/>
      <c r="K513" s="139"/>
      <c r="L513" s="25"/>
      <c r="M513" s="166"/>
      <c r="N513" s="166"/>
      <c r="O513" s="166"/>
      <c r="P513" s="166"/>
      <c r="Q513" s="166"/>
      <c r="R513" s="166"/>
      <c r="S513" s="166"/>
      <c r="T513" s="60"/>
      <c r="U513" s="61"/>
      <c r="V513" s="61"/>
      <c r="W513" s="61"/>
      <c r="X513" s="61"/>
      <c r="Y513" s="61"/>
      <c r="Z513" s="62"/>
      <c r="AA513" s="67"/>
      <c r="AB513" s="68"/>
      <c r="AC513" s="68"/>
      <c r="AD513" s="68"/>
      <c r="AE513" s="68"/>
      <c r="AF513" s="68"/>
      <c r="AG513" s="69"/>
    </row>
    <row r="514" spans="1:33" x14ac:dyDescent="0.3">
      <c r="A514" s="135"/>
      <c r="B514" s="113"/>
      <c r="C514" s="176"/>
      <c r="D514" s="28"/>
      <c r="E514" s="33"/>
      <c r="F514" s="28"/>
      <c r="G514" s="23"/>
      <c r="H514" s="25"/>
      <c r="I514" s="44"/>
      <c r="J514" s="45"/>
      <c r="K514" s="139"/>
      <c r="L514" s="25"/>
      <c r="M514" s="166"/>
      <c r="N514" s="166"/>
      <c r="O514" s="166"/>
      <c r="P514" s="166"/>
      <c r="Q514" s="166"/>
      <c r="R514" s="166"/>
      <c r="S514" s="166"/>
      <c r="T514" s="60"/>
      <c r="U514" s="61"/>
      <c r="V514" s="61"/>
      <c r="W514" s="61"/>
      <c r="X514" s="61"/>
      <c r="Y514" s="61"/>
      <c r="Z514" s="62"/>
      <c r="AA514" s="67"/>
      <c r="AB514" s="68"/>
      <c r="AC514" s="68"/>
      <c r="AD514" s="68"/>
      <c r="AE514" s="68"/>
      <c r="AF514" s="68"/>
      <c r="AG514" s="69"/>
    </row>
    <row r="515" spans="1:33" x14ac:dyDescent="0.3">
      <c r="A515" s="135"/>
      <c r="B515" s="113"/>
      <c r="C515" s="176"/>
      <c r="D515" s="28"/>
      <c r="E515" s="33"/>
      <c r="F515" s="28"/>
      <c r="G515" s="23"/>
      <c r="H515" s="25"/>
      <c r="I515" s="44"/>
      <c r="J515" s="45"/>
      <c r="K515" s="139"/>
      <c r="L515" s="25"/>
      <c r="M515" s="166"/>
      <c r="N515" s="166"/>
      <c r="O515" s="166"/>
      <c r="P515" s="166"/>
      <c r="Q515" s="166"/>
      <c r="R515" s="166"/>
      <c r="S515" s="166"/>
      <c r="T515" s="60"/>
      <c r="U515" s="61"/>
      <c r="V515" s="61"/>
      <c r="W515" s="61"/>
      <c r="X515" s="61"/>
      <c r="Y515" s="61"/>
      <c r="Z515" s="62"/>
      <c r="AA515" s="67"/>
      <c r="AB515" s="68"/>
      <c r="AC515" s="68"/>
      <c r="AD515" s="68"/>
      <c r="AE515" s="68"/>
      <c r="AF515" s="68"/>
      <c r="AG515" s="69"/>
    </row>
    <row r="516" spans="1:33" x14ac:dyDescent="0.3">
      <c r="A516" s="135"/>
      <c r="B516" s="113"/>
      <c r="C516" s="176"/>
      <c r="D516" s="28"/>
      <c r="E516" s="33"/>
      <c r="F516" s="28"/>
      <c r="G516" s="23"/>
      <c r="H516" s="25"/>
      <c r="I516" s="44"/>
      <c r="J516" s="45"/>
      <c r="K516" s="139"/>
      <c r="L516" s="25"/>
      <c r="M516" s="166"/>
      <c r="N516" s="166"/>
      <c r="O516" s="166"/>
      <c r="P516" s="166"/>
      <c r="Q516" s="166"/>
      <c r="R516" s="166"/>
      <c r="S516" s="166"/>
      <c r="T516" s="60"/>
      <c r="U516" s="61"/>
      <c r="V516" s="61"/>
      <c r="W516" s="61"/>
      <c r="X516" s="61"/>
      <c r="Y516" s="61"/>
      <c r="Z516" s="62"/>
      <c r="AA516" s="67"/>
      <c r="AB516" s="68"/>
      <c r="AC516" s="68"/>
      <c r="AD516" s="68"/>
      <c r="AE516" s="68"/>
      <c r="AF516" s="68"/>
      <c r="AG516" s="69"/>
    </row>
    <row r="517" spans="1:33" x14ac:dyDescent="0.3">
      <c r="A517" s="135"/>
      <c r="B517" s="113"/>
      <c r="C517" s="176"/>
      <c r="D517" s="28"/>
      <c r="E517" s="33"/>
      <c r="F517" s="28"/>
      <c r="G517" s="23"/>
      <c r="H517" s="25"/>
      <c r="I517" s="44"/>
      <c r="J517" s="45"/>
      <c r="K517" s="139"/>
      <c r="L517" s="25"/>
      <c r="M517" s="166"/>
      <c r="N517" s="166"/>
      <c r="O517" s="166"/>
      <c r="P517" s="166"/>
      <c r="Q517" s="166"/>
      <c r="R517" s="166"/>
      <c r="S517" s="166"/>
      <c r="T517" s="60"/>
      <c r="U517" s="61"/>
      <c r="V517" s="61"/>
      <c r="W517" s="61"/>
      <c r="X517" s="61"/>
      <c r="Y517" s="61"/>
      <c r="Z517" s="62"/>
      <c r="AA517" s="67"/>
      <c r="AB517" s="68"/>
      <c r="AC517" s="68"/>
      <c r="AD517" s="68"/>
      <c r="AE517" s="68"/>
      <c r="AF517" s="68"/>
      <c r="AG517" s="69"/>
    </row>
    <row r="518" spans="1:33" x14ac:dyDescent="0.3">
      <c r="A518" s="135"/>
      <c r="B518" s="113"/>
      <c r="C518" s="176"/>
      <c r="D518" s="28"/>
      <c r="E518" s="33"/>
      <c r="F518" s="28"/>
      <c r="G518" s="23"/>
      <c r="H518" s="25"/>
      <c r="I518" s="44"/>
      <c r="J518" s="45"/>
      <c r="K518" s="139"/>
      <c r="L518" s="25"/>
      <c r="M518" s="166"/>
      <c r="N518" s="166"/>
      <c r="O518" s="166"/>
      <c r="P518" s="166"/>
      <c r="Q518" s="166"/>
      <c r="R518" s="166"/>
      <c r="S518" s="166"/>
      <c r="T518" s="60"/>
      <c r="U518" s="61"/>
      <c r="V518" s="61"/>
      <c r="W518" s="61"/>
      <c r="X518" s="61"/>
      <c r="Y518" s="61"/>
      <c r="Z518" s="62"/>
      <c r="AA518" s="67"/>
      <c r="AB518" s="68"/>
      <c r="AC518" s="68"/>
      <c r="AD518" s="68"/>
      <c r="AE518" s="68"/>
      <c r="AF518" s="68"/>
      <c r="AG518" s="69"/>
    </row>
    <row r="519" spans="1:33" x14ac:dyDescent="0.3">
      <c r="A519" s="135"/>
      <c r="B519" s="113"/>
      <c r="C519" s="176"/>
      <c r="D519" s="28"/>
      <c r="E519" s="33"/>
      <c r="F519" s="28"/>
      <c r="G519" s="23"/>
      <c r="H519" s="25"/>
      <c r="I519" s="44"/>
      <c r="J519" s="45"/>
      <c r="K519" s="139"/>
      <c r="L519" s="25"/>
      <c r="M519" s="166"/>
      <c r="N519" s="166"/>
      <c r="O519" s="166"/>
      <c r="P519" s="166"/>
      <c r="Q519" s="166"/>
      <c r="R519" s="166"/>
      <c r="S519" s="166"/>
      <c r="T519" s="60"/>
      <c r="U519" s="61"/>
      <c r="V519" s="61"/>
      <c r="W519" s="61"/>
      <c r="X519" s="61"/>
      <c r="Y519" s="61"/>
      <c r="Z519" s="62"/>
      <c r="AA519" s="67"/>
      <c r="AB519" s="68"/>
      <c r="AC519" s="68"/>
      <c r="AD519" s="68"/>
      <c r="AE519" s="68"/>
      <c r="AF519" s="68"/>
      <c r="AG519" s="69"/>
    </row>
    <row r="520" spans="1:33" x14ac:dyDescent="0.3">
      <c r="A520" s="135"/>
      <c r="B520" s="113"/>
      <c r="C520" s="176"/>
      <c r="D520" s="28"/>
      <c r="E520" s="33"/>
      <c r="F520" s="28"/>
      <c r="G520" s="23"/>
      <c r="H520" s="25"/>
      <c r="I520" s="44"/>
      <c r="J520" s="45"/>
      <c r="K520" s="139"/>
      <c r="L520" s="25"/>
      <c r="M520" s="166"/>
      <c r="N520" s="166"/>
      <c r="O520" s="166"/>
      <c r="P520" s="166"/>
      <c r="Q520" s="166"/>
      <c r="R520" s="166"/>
      <c r="S520" s="166"/>
      <c r="T520" s="60"/>
      <c r="U520" s="61"/>
      <c r="V520" s="61"/>
      <c r="W520" s="61"/>
      <c r="X520" s="61"/>
      <c r="Y520" s="61"/>
      <c r="Z520" s="62"/>
      <c r="AA520" s="67"/>
      <c r="AB520" s="68"/>
      <c r="AC520" s="68"/>
      <c r="AD520" s="68"/>
      <c r="AE520" s="68"/>
      <c r="AF520" s="68"/>
      <c r="AG520" s="69"/>
    </row>
    <row r="521" spans="1:33" x14ac:dyDescent="0.3">
      <c r="A521" s="135"/>
      <c r="B521" s="113"/>
      <c r="C521" s="176"/>
      <c r="D521" s="28"/>
      <c r="E521" s="33"/>
      <c r="F521" s="28"/>
      <c r="G521" s="23"/>
      <c r="H521" s="25"/>
      <c r="I521" s="44"/>
      <c r="J521" s="45"/>
      <c r="K521" s="139"/>
      <c r="L521" s="25"/>
      <c r="M521" s="166"/>
      <c r="N521" s="166"/>
      <c r="O521" s="166"/>
      <c r="P521" s="166"/>
      <c r="Q521" s="166"/>
      <c r="R521" s="166"/>
      <c r="S521" s="166"/>
      <c r="T521" s="60"/>
      <c r="U521" s="61"/>
      <c r="V521" s="61"/>
      <c r="W521" s="61"/>
      <c r="X521" s="61"/>
      <c r="Y521" s="61"/>
      <c r="Z521" s="62"/>
      <c r="AA521" s="67"/>
      <c r="AB521" s="68"/>
      <c r="AC521" s="68"/>
      <c r="AD521" s="68"/>
      <c r="AE521" s="68"/>
      <c r="AF521" s="68"/>
      <c r="AG521" s="69"/>
    </row>
    <row r="522" spans="1:33" x14ac:dyDescent="0.3">
      <c r="A522" s="135"/>
      <c r="B522" s="113"/>
      <c r="C522" s="176"/>
      <c r="D522" s="28"/>
      <c r="E522" s="33"/>
      <c r="F522" s="28"/>
      <c r="G522" s="23"/>
      <c r="H522" s="25"/>
      <c r="I522" s="44"/>
      <c r="J522" s="45"/>
      <c r="K522" s="139"/>
      <c r="L522" s="25"/>
      <c r="M522" s="166"/>
      <c r="N522" s="166"/>
      <c r="O522" s="166"/>
      <c r="P522" s="166"/>
      <c r="Q522" s="166"/>
      <c r="R522" s="166"/>
      <c r="S522" s="166"/>
      <c r="T522" s="60"/>
      <c r="U522" s="61"/>
      <c r="V522" s="61"/>
      <c r="W522" s="61"/>
      <c r="X522" s="61"/>
      <c r="Y522" s="61"/>
      <c r="Z522" s="62"/>
      <c r="AA522" s="67"/>
      <c r="AB522" s="68"/>
      <c r="AC522" s="68"/>
      <c r="AD522" s="68"/>
      <c r="AE522" s="68"/>
      <c r="AF522" s="68"/>
      <c r="AG522" s="69"/>
    </row>
    <row r="523" spans="1:33" x14ac:dyDescent="0.3">
      <c r="A523" s="135"/>
      <c r="B523" s="113"/>
      <c r="C523" s="176"/>
      <c r="D523" s="28"/>
      <c r="E523" s="33"/>
      <c r="F523" s="28"/>
      <c r="G523" s="23"/>
      <c r="H523" s="25"/>
      <c r="I523" s="44"/>
      <c r="J523" s="45"/>
      <c r="K523" s="139"/>
      <c r="L523" s="25"/>
      <c r="M523" s="166"/>
      <c r="N523" s="166"/>
      <c r="O523" s="166"/>
      <c r="P523" s="166"/>
      <c r="Q523" s="166"/>
      <c r="R523" s="166"/>
      <c r="S523" s="166"/>
      <c r="T523" s="60"/>
      <c r="U523" s="61"/>
      <c r="V523" s="61"/>
      <c r="W523" s="61"/>
      <c r="X523" s="61"/>
      <c r="Y523" s="61"/>
      <c r="Z523" s="62"/>
      <c r="AA523" s="67"/>
      <c r="AB523" s="68"/>
      <c r="AC523" s="68"/>
      <c r="AD523" s="68"/>
      <c r="AE523" s="68"/>
      <c r="AF523" s="68"/>
      <c r="AG523" s="69"/>
    </row>
    <row r="524" spans="1:33" x14ac:dyDescent="0.3">
      <c r="A524" s="135"/>
      <c r="B524" s="113"/>
      <c r="C524" s="176"/>
      <c r="D524" s="28"/>
      <c r="E524" s="33"/>
      <c r="F524" s="28"/>
      <c r="G524" s="23"/>
      <c r="H524" s="25"/>
      <c r="I524" s="44"/>
      <c r="J524" s="45"/>
      <c r="K524" s="139"/>
      <c r="L524" s="25"/>
      <c r="M524" s="166"/>
      <c r="N524" s="166"/>
      <c r="O524" s="166"/>
      <c r="P524" s="166"/>
      <c r="Q524" s="166"/>
      <c r="R524" s="166"/>
      <c r="S524" s="166"/>
      <c r="T524" s="60"/>
      <c r="U524" s="61"/>
      <c r="V524" s="61"/>
      <c r="W524" s="61"/>
      <c r="X524" s="61"/>
      <c r="Y524" s="61"/>
      <c r="Z524" s="62"/>
      <c r="AA524" s="67"/>
      <c r="AB524" s="68"/>
      <c r="AC524" s="68"/>
      <c r="AD524" s="68"/>
      <c r="AE524" s="68"/>
      <c r="AF524" s="68"/>
      <c r="AG524" s="69"/>
    </row>
    <row r="525" spans="1:33" x14ac:dyDescent="0.3">
      <c r="A525" s="135"/>
      <c r="B525" s="113"/>
      <c r="C525" s="176"/>
      <c r="D525" s="28"/>
      <c r="E525" s="33"/>
      <c r="F525" s="28"/>
      <c r="G525" s="23"/>
      <c r="H525" s="25"/>
      <c r="I525" s="44"/>
      <c r="J525" s="45"/>
      <c r="K525" s="139"/>
      <c r="L525" s="25"/>
      <c r="M525" s="166"/>
      <c r="N525" s="166"/>
      <c r="O525" s="166"/>
      <c r="P525" s="166"/>
      <c r="Q525" s="166"/>
      <c r="R525" s="166"/>
      <c r="S525" s="166"/>
      <c r="T525" s="60"/>
      <c r="U525" s="61"/>
      <c r="V525" s="61"/>
      <c r="W525" s="61"/>
      <c r="X525" s="61"/>
      <c r="Y525" s="61"/>
      <c r="Z525" s="62"/>
      <c r="AA525" s="67"/>
      <c r="AB525" s="68"/>
      <c r="AC525" s="68"/>
      <c r="AD525" s="68"/>
      <c r="AE525" s="68"/>
      <c r="AF525" s="68"/>
      <c r="AG525" s="69"/>
    </row>
    <row r="526" spans="1:33" x14ac:dyDescent="0.3">
      <c r="A526" s="135"/>
      <c r="B526" s="113"/>
      <c r="C526" s="176"/>
      <c r="D526" s="28"/>
      <c r="E526" s="33"/>
      <c r="F526" s="28"/>
      <c r="G526" s="23"/>
      <c r="H526" s="25"/>
      <c r="I526" s="44"/>
      <c r="J526" s="45"/>
      <c r="K526" s="139"/>
      <c r="L526" s="25"/>
      <c r="M526" s="166"/>
      <c r="N526" s="166"/>
      <c r="O526" s="166"/>
      <c r="P526" s="166"/>
      <c r="Q526" s="166"/>
      <c r="R526" s="166"/>
      <c r="S526" s="166"/>
      <c r="T526" s="60"/>
      <c r="U526" s="61"/>
      <c r="V526" s="61"/>
      <c r="W526" s="61"/>
      <c r="X526" s="61"/>
      <c r="Y526" s="61"/>
      <c r="Z526" s="62"/>
      <c r="AA526" s="67"/>
      <c r="AB526" s="68"/>
      <c r="AC526" s="68"/>
      <c r="AD526" s="68"/>
      <c r="AE526" s="68"/>
      <c r="AF526" s="68"/>
      <c r="AG526" s="69"/>
    </row>
    <row r="527" spans="1:33" x14ac:dyDescent="0.3">
      <c r="A527" s="135"/>
      <c r="B527" s="113"/>
      <c r="C527" s="176"/>
      <c r="D527" s="28"/>
      <c r="E527" s="33"/>
      <c r="F527" s="28"/>
      <c r="G527" s="23"/>
      <c r="H527" s="25"/>
      <c r="I527" s="44"/>
      <c r="J527" s="45"/>
      <c r="K527" s="139"/>
      <c r="L527" s="25"/>
      <c r="M527" s="166"/>
      <c r="N527" s="166"/>
      <c r="O527" s="166"/>
      <c r="P527" s="166"/>
      <c r="Q527" s="166"/>
      <c r="R527" s="166"/>
      <c r="S527" s="166"/>
      <c r="T527" s="60"/>
      <c r="U527" s="61"/>
      <c r="V527" s="61"/>
      <c r="W527" s="61"/>
      <c r="X527" s="61"/>
      <c r="Y527" s="61"/>
      <c r="Z527" s="62"/>
      <c r="AA527" s="67"/>
      <c r="AB527" s="68"/>
      <c r="AC527" s="68"/>
      <c r="AD527" s="68"/>
      <c r="AE527" s="68"/>
      <c r="AF527" s="68"/>
      <c r="AG527" s="69"/>
    </row>
    <row r="528" spans="1:33" x14ac:dyDescent="0.3">
      <c r="A528" s="135"/>
      <c r="B528" s="113"/>
      <c r="C528" s="176"/>
      <c r="D528" s="28"/>
      <c r="E528" s="33"/>
      <c r="F528" s="28"/>
      <c r="G528" s="23"/>
      <c r="H528" s="25"/>
      <c r="I528" s="44"/>
      <c r="J528" s="45"/>
      <c r="K528" s="139"/>
      <c r="L528" s="25"/>
      <c r="M528" s="166"/>
      <c r="N528" s="166"/>
      <c r="O528" s="166"/>
      <c r="P528" s="166"/>
      <c r="Q528" s="166"/>
      <c r="R528" s="166"/>
      <c r="S528" s="166"/>
      <c r="T528" s="60"/>
      <c r="U528" s="61"/>
      <c r="V528" s="61"/>
      <c r="W528" s="61"/>
      <c r="X528" s="61"/>
      <c r="Y528" s="61"/>
      <c r="Z528" s="62"/>
      <c r="AA528" s="67"/>
      <c r="AB528" s="68"/>
      <c r="AC528" s="68"/>
      <c r="AD528" s="68"/>
      <c r="AE528" s="68"/>
      <c r="AF528" s="68"/>
      <c r="AG528" s="69"/>
    </row>
    <row r="529" spans="1:33" x14ac:dyDescent="0.3">
      <c r="A529" s="135"/>
      <c r="B529" s="113"/>
      <c r="C529" s="176"/>
      <c r="D529" s="28"/>
      <c r="E529" s="33"/>
      <c r="F529" s="28"/>
      <c r="G529" s="23"/>
      <c r="H529" s="25"/>
      <c r="I529" s="44"/>
      <c r="J529" s="45"/>
      <c r="K529" s="139"/>
      <c r="L529" s="25"/>
      <c r="M529" s="166"/>
      <c r="N529" s="166"/>
      <c r="O529" s="166"/>
      <c r="P529" s="166"/>
      <c r="Q529" s="166"/>
      <c r="R529" s="166"/>
      <c r="S529" s="166"/>
      <c r="T529" s="60"/>
      <c r="U529" s="61"/>
      <c r="V529" s="61"/>
      <c r="W529" s="61"/>
      <c r="X529" s="61"/>
      <c r="Y529" s="61"/>
      <c r="Z529" s="62"/>
      <c r="AA529" s="67"/>
      <c r="AB529" s="68"/>
      <c r="AC529" s="68"/>
      <c r="AD529" s="68"/>
      <c r="AE529" s="68"/>
      <c r="AF529" s="68"/>
      <c r="AG529" s="69"/>
    </row>
    <row r="530" spans="1:33" x14ac:dyDescent="0.3">
      <c r="A530" s="135"/>
      <c r="B530" s="113"/>
      <c r="C530" s="176"/>
      <c r="D530" s="28"/>
      <c r="E530" s="33"/>
      <c r="F530" s="28"/>
      <c r="G530" s="23"/>
      <c r="H530" s="25"/>
      <c r="I530" s="44"/>
      <c r="J530" s="45"/>
      <c r="K530" s="139"/>
      <c r="L530" s="25"/>
      <c r="M530" s="166"/>
      <c r="N530" s="166"/>
      <c r="O530" s="166"/>
      <c r="P530" s="166"/>
      <c r="Q530" s="166"/>
      <c r="R530" s="166"/>
      <c r="S530" s="166"/>
      <c r="T530" s="60"/>
      <c r="U530" s="61"/>
      <c r="V530" s="61"/>
      <c r="W530" s="61"/>
      <c r="X530" s="61"/>
      <c r="Y530" s="61"/>
      <c r="Z530" s="62"/>
      <c r="AA530" s="67"/>
      <c r="AB530" s="68"/>
      <c r="AC530" s="68"/>
      <c r="AD530" s="68"/>
      <c r="AE530" s="68"/>
      <c r="AF530" s="68"/>
      <c r="AG530" s="69"/>
    </row>
    <row r="531" spans="1:33" x14ac:dyDescent="0.3">
      <c r="A531" s="135"/>
      <c r="B531" s="113"/>
      <c r="C531" s="176"/>
      <c r="D531" s="28"/>
      <c r="E531" s="33"/>
      <c r="F531" s="28"/>
      <c r="G531" s="23"/>
      <c r="H531" s="25"/>
      <c r="I531" s="44"/>
      <c r="J531" s="45"/>
      <c r="K531" s="139"/>
      <c r="L531" s="25"/>
      <c r="M531" s="166"/>
      <c r="N531" s="166"/>
      <c r="O531" s="166"/>
      <c r="P531" s="166"/>
      <c r="Q531" s="166"/>
      <c r="R531" s="166"/>
      <c r="S531" s="166"/>
      <c r="T531" s="60"/>
      <c r="U531" s="61"/>
      <c r="V531" s="61"/>
      <c r="W531" s="61"/>
      <c r="X531" s="61"/>
      <c r="Y531" s="61"/>
      <c r="Z531" s="62"/>
      <c r="AA531" s="67"/>
      <c r="AB531" s="68"/>
      <c r="AC531" s="68"/>
      <c r="AD531" s="68"/>
      <c r="AE531" s="68"/>
      <c r="AF531" s="68"/>
      <c r="AG531" s="69"/>
    </row>
    <row r="532" spans="1:33" x14ac:dyDescent="0.3">
      <c r="A532" s="135"/>
      <c r="B532" s="113"/>
      <c r="C532" s="176"/>
      <c r="D532" s="28"/>
      <c r="E532" s="33"/>
      <c r="F532" s="28"/>
      <c r="G532" s="23"/>
      <c r="H532" s="25"/>
      <c r="I532" s="44"/>
      <c r="J532" s="45"/>
      <c r="K532" s="139"/>
      <c r="L532" s="25"/>
      <c r="M532" s="166"/>
      <c r="N532" s="166"/>
      <c r="O532" s="166"/>
      <c r="P532" s="166"/>
      <c r="Q532" s="166"/>
      <c r="R532" s="166"/>
      <c r="S532" s="166"/>
      <c r="T532" s="60"/>
      <c r="U532" s="61"/>
      <c r="V532" s="61"/>
      <c r="W532" s="61"/>
      <c r="X532" s="61"/>
      <c r="Y532" s="61"/>
      <c r="Z532" s="62"/>
      <c r="AA532" s="67"/>
      <c r="AB532" s="68"/>
      <c r="AC532" s="68"/>
      <c r="AD532" s="68"/>
      <c r="AE532" s="68"/>
      <c r="AF532" s="68"/>
      <c r="AG532" s="69"/>
    </row>
    <row r="533" spans="1:33" x14ac:dyDescent="0.3">
      <c r="A533" s="135"/>
      <c r="B533" s="113"/>
      <c r="C533" s="176"/>
      <c r="D533" s="28"/>
      <c r="E533" s="33"/>
      <c r="F533" s="28"/>
      <c r="G533" s="23"/>
      <c r="H533" s="25"/>
      <c r="I533" s="44"/>
      <c r="J533" s="45"/>
      <c r="K533" s="139"/>
      <c r="L533" s="25"/>
      <c r="M533" s="166"/>
      <c r="N533" s="166"/>
      <c r="O533" s="166"/>
      <c r="P533" s="166"/>
      <c r="Q533" s="166"/>
      <c r="R533" s="166"/>
      <c r="S533" s="166"/>
      <c r="T533" s="60"/>
      <c r="U533" s="61"/>
      <c r="V533" s="61"/>
      <c r="W533" s="61"/>
      <c r="X533" s="61"/>
      <c r="Y533" s="61"/>
      <c r="Z533" s="62"/>
      <c r="AA533" s="67"/>
      <c r="AB533" s="68"/>
      <c r="AC533" s="68"/>
      <c r="AD533" s="68"/>
      <c r="AE533" s="68"/>
      <c r="AF533" s="68"/>
      <c r="AG533" s="69"/>
    </row>
    <row r="534" spans="1:33" x14ac:dyDescent="0.3">
      <c r="A534" s="135"/>
      <c r="B534" s="113"/>
      <c r="C534" s="176"/>
      <c r="D534" s="28"/>
      <c r="E534" s="33"/>
      <c r="F534" s="28"/>
      <c r="G534" s="23"/>
      <c r="H534" s="25"/>
      <c r="I534" s="44"/>
      <c r="J534" s="45"/>
      <c r="K534" s="139"/>
      <c r="L534" s="25"/>
      <c r="M534" s="166"/>
      <c r="N534" s="166"/>
      <c r="O534" s="166"/>
      <c r="P534" s="166"/>
      <c r="Q534" s="166"/>
      <c r="R534" s="166"/>
      <c r="S534" s="166"/>
      <c r="T534" s="60"/>
      <c r="U534" s="61"/>
      <c r="V534" s="61"/>
      <c r="W534" s="61"/>
      <c r="X534" s="61"/>
      <c r="Y534" s="61"/>
      <c r="Z534" s="62"/>
      <c r="AA534" s="67"/>
      <c r="AB534" s="68"/>
      <c r="AC534" s="68"/>
      <c r="AD534" s="68"/>
      <c r="AE534" s="68"/>
      <c r="AF534" s="68"/>
      <c r="AG534" s="69"/>
    </row>
    <row r="535" spans="1:33" x14ac:dyDescent="0.3">
      <c r="A535" s="135"/>
      <c r="B535" s="113"/>
      <c r="C535" s="176"/>
      <c r="D535" s="28"/>
      <c r="E535" s="33"/>
      <c r="F535" s="28"/>
      <c r="G535" s="23"/>
      <c r="H535" s="25"/>
      <c r="I535" s="44"/>
      <c r="J535" s="45"/>
      <c r="K535" s="139"/>
      <c r="L535" s="25"/>
      <c r="M535" s="166"/>
      <c r="N535" s="166"/>
      <c r="O535" s="166"/>
      <c r="P535" s="166"/>
      <c r="Q535" s="166"/>
      <c r="R535" s="166"/>
      <c r="S535" s="166"/>
      <c r="T535" s="60"/>
      <c r="U535" s="61"/>
      <c r="V535" s="61"/>
      <c r="W535" s="61"/>
      <c r="X535" s="61"/>
      <c r="Y535" s="61"/>
      <c r="Z535" s="62"/>
      <c r="AA535" s="67"/>
      <c r="AB535" s="68"/>
      <c r="AC535" s="68"/>
      <c r="AD535" s="68"/>
      <c r="AE535" s="68"/>
      <c r="AF535" s="68"/>
      <c r="AG535" s="69"/>
    </row>
    <row r="536" spans="1:33" x14ac:dyDescent="0.3">
      <c r="A536" s="135"/>
      <c r="B536" s="113"/>
      <c r="C536" s="176"/>
      <c r="D536" s="28"/>
      <c r="E536" s="33"/>
      <c r="F536" s="28"/>
      <c r="G536" s="23"/>
      <c r="H536" s="25"/>
      <c r="I536" s="44"/>
      <c r="J536" s="45"/>
      <c r="K536" s="139"/>
      <c r="L536" s="25"/>
      <c r="M536" s="166"/>
      <c r="N536" s="166"/>
      <c r="O536" s="166"/>
      <c r="P536" s="166"/>
      <c r="Q536" s="166"/>
      <c r="R536" s="166"/>
      <c r="S536" s="166"/>
      <c r="T536" s="60"/>
      <c r="U536" s="61"/>
      <c r="V536" s="61"/>
      <c r="W536" s="61"/>
      <c r="X536" s="61"/>
      <c r="Y536" s="61"/>
      <c r="Z536" s="62"/>
      <c r="AA536" s="67"/>
      <c r="AB536" s="68"/>
      <c r="AC536" s="68"/>
      <c r="AD536" s="68"/>
      <c r="AE536" s="68"/>
      <c r="AF536" s="68"/>
      <c r="AG536" s="69"/>
    </row>
    <row r="537" spans="1:33" x14ac:dyDescent="0.3">
      <c r="A537" s="135"/>
      <c r="B537" s="113"/>
      <c r="C537" s="176"/>
      <c r="D537" s="28"/>
      <c r="E537" s="33"/>
      <c r="F537" s="28"/>
      <c r="G537" s="23"/>
      <c r="H537" s="25"/>
      <c r="I537" s="44"/>
      <c r="J537" s="45"/>
      <c r="K537" s="139"/>
      <c r="L537" s="25"/>
      <c r="M537" s="166"/>
      <c r="N537" s="166"/>
      <c r="O537" s="166"/>
      <c r="P537" s="166"/>
      <c r="Q537" s="166"/>
      <c r="R537" s="166"/>
      <c r="S537" s="166"/>
      <c r="T537" s="60"/>
      <c r="U537" s="61"/>
      <c r="V537" s="61"/>
      <c r="W537" s="61"/>
      <c r="X537" s="61"/>
      <c r="Y537" s="61"/>
      <c r="Z537" s="62"/>
      <c r="AA537" s="67"/>
      <c r="AB537" s="68"/>
      <c r="AC537" s="68"/>
      <c r="AD537" s="68"/>
      <c r="AE537" s="68"/>
      <c r="AF537" s="68"/>
      <c r="AG537" s="69"/>
    </row>
    <row r="538" spans="1:33" x14ac:dyDescent="0.3">
      <c r="A538" s="135"/>
      <c r="B538" s="113"/>
      <c r="C538" s="176"/>
      <c r="D538" s="28"/>
      <c r="E538" s="33"/>
      <c r="F538" s="28"/>
      <c r="G538" s="23"/>
      <c r="H538" s="25"/>
      <c r="I538" s="44"/>
      <c r="J538" s="45"/>
      <c r="K538" s="139"/>
      <c r="L538" s="25"/>
      <c r="M538" s="166"/>
      <c r="N538" s="166"/>
      <c r="O538" s="166"/>
      <c r="P538" s="166"/>
      <c r="Q538" s="166"/>
      <c r="R538" s="166"/>
      <c r="S538" s="166"/>
      <c r="T538" s="60"/>
      <c r="U538" s="61"/>
      <c r="V538" s="61"/>
      <c r="W538" s="61"/>
      <c r="X538" s="61"/>
      <c r="Y538" s="61"/>
      <c r="Z538" s="62"/>
      <c r="AA538" s="67"/>
      <c r="AB538" s="68"/>
      <c r="AC538" s="68"/>
      <c r="AD538" s="68"/>
      <c r="AE538" s="68"/>
      <c r="AF538" s="68"/>
      <c r="AG538" s="69"/>
    </row>
    <row r="539" spans="1:33" x14ac:dyDescent="0.3">
      <c r="A539" s="135"/>
      <c r="B539" s="113"/>
      <c r="C539" s="176"/>
      <c r="D539" s="28"/>
      <c r="E539" s="33"/>
      <c r="F539" s="28"/>
      <c r="G539" s="23"/>
      <c r="H539" s="25"/>
      <c r="I539" s="44"/>
      <c r="J539" s="45"/>
      <c r="K539" s="139"/>
      <c r="L539" s="25"/>
      <c r="M539" s="166"/>
      <c r="N539" s="166"/>
      <c r="O539" s="166"/>
      <c r="P539" s="166"/>
      <c r="Q539" s="166"/>
      <c r="R539" s="166"/>
      <c r="S539" s="166"/>
      <c r="T539" s="60"/>
      <c r="U539" s="61"/>
      <c r="V539" s="61"/>
      <c r="W539" s="61"/>
      <c r="X539" s="61"/>
      <c r="Y539" s="61"/>
      <c r="Z539" s="62"/>
      <c r="AA539" s="67"/>
      <c r="AB539" s="68"/>
      <c r="AC539" s="68"/>
      <c r="AD539" s="68"/>
      <c r="AE539" s="68"/>
      <c r="AF539" s="68"/>
      <c r="AG539" s="69"/>
    </row>
    <row r="540" spans="1:33" x14ac:dyDescent="0.3">
      <c r="A540" s="135"/>
      <c r="B540" s="113"/>
      <c r="C540" s="176"/>
      <c r="D540" s="28"/>
      <c r="E540" s="33"/>
      <c r="F540" s="28"/>
      <c r="G540" s="23"/>
      <c r="H540" s="25"/>
      <c r="I540" s="44"/>
      <c r="J540" s="45"/>
      <c r="K540" s="139"/>
      <c r="L540" s="25"/>
      <c r="M540" s="166"/>
      <c r="N540" s="166"/>
      <c r="O540" s="166"/>
      <c r="P540" s="166"/>
      <c r="Q540" s="166"/>
      <c r="R540" s="166"/>
      <c r="S540" s="166"/>
      <c r="T540" s="60"/>
      <c r="U540" s="61"/>
      <c r="V540" s="61"/>
      <c r="W540" s="61"/>
      <c r="X540" s="61"/>
      <c r="Y540" s="61"/>
      <c r="Z540" s="62"/>
      <c r="AA540" s="67"/>
      <c r="AB540" s="68"/>
      <c r="AC540" s="68"/>
      <c r="AD540" s="68"/>
      <c r="AE540" s="68"/>
      <c r="AF540" s="68"/>
      <c r="AG540" s="69"/>
    </row>
    <row r="541" spans="1:33" x14ac:dyDescent="0.3">
      <c r="A541" s="135"/>
      <c r="B541" s="113"/>
      <c r="C541" s="176"/>
      <c r="D541" s="28"/>
      <c r="E541" s="33"/>
      <c r="F541" s="28"/>
      <c r="G541" s="23"/>
      <c r="H541" s="25"/>
      <c r="I541" s="44"/>
      <c r="J541" s="45"/>
      <c r="K541" s="139"/>
      <c r="L541" s="25"/>
      <c r="M541" s="166"/>
      <c r="N541" s="166"/>
      <c r="O541" s="166"/>
      <c r="P541" s="166"/>
      <c r="Q541" s="166"/>
      <c r="R541" s="166"/>
      <c r="S541" s="166"/>
      <c r="T541" s="60"/>
      <c r="U541" s="61"/>
      <c r="V541" s="61"/>
      <c r="W541" s="61"/>
      <c r="X541" s="61"/>
      <c r="Y541" s="61"/>
      <c r="Z541" s="62"/>
      <c r="AA541" s="67"/>
      <c r="AB541" s="68"/>
      <c r="AC541" s="68"/>
      <c r="AD541" s="68"/>
      <c r="AE541" s="68"/>
      <c r="AF541" s="68"/>
      <c r="AG541" s="69"/>
    </row>
    <row r="542" spans="1:33" x14ac:dyDescent="0.3">
      <c r="A542" s="135"/>
      <c r="B542" s="113"/>
      <c r="C542" s="176"/>
      <c r="D542" s="28"/>
      <c r="E542" s="33"/>
      <c r="F542" s="28"/>
      <c r="G542" s="23"/>
      <c r="H542" s="25"/>
      <c r="I542" s="44"/>
      <c r="J542" s="45"/>
      <c r="K542" s="139"/>
      <c r="L542" s="25"/>
      <c r="M542" s="166"/>
      <c r="N542" s="166"/>
      <c r="O542" s="166"/>
      <c r="P542" s="166"/>
      <c r="Q542" s="166"/>
      <c r="R542" s="166"/>
      <c r="S542" s="166"/>
      <c r="T542" s="60"/>
      <c r="U542" s="61"/>
      <c r="V542" s="61"/>
      <c r="W542" s="61"/>
      <c r="X542" s="61"/>
      <c r="Y542" s="61"/>
      <c r="Z542" s="62"/>
      <c r="AA542" s="67"/>
      <c r="AB542" s="68"/>
      <c r="AC542" s="68"/>
      <c r="AD542" s="68"/>
      <c r="AE542" s="68"/>
      <c r="AF542" s="68"/>
      <c r="AG542" s="69"/>
    </row>
    <row r="543" spans="1:33" x14ac:dyDescent="0.3">
      <c r="A543" s="135"/>
      <c r="B543" s="113"/>
      <c r="C543" s="176"/>
      <c r="D543" s="28"/>
      <c r="E543" s="33"/>
      <c r="F543" s="28"/>
      <c r="G543" s="23"/>
      <c r="H543" s="25"/>
      <c r="I543" s="44"/>
      <c r="J543" s="45"/>
      <c r="K543" s="139"/>
      <c r="L543" s="25"/>
      <c r="M543" s="166"/>
      <c r="N543" s="166"/>
      <c r="O543" s="166"/>
      <c r="P543" s="166"/>
      <c r="Q543" s="166"/>
      <c r="R543" s="166"/>
      <c r="S543" s="166"/>
      <c r="T543" s="60"/>
      <c r="U543" s="61"/>
      <c r="V543" s="61"/>
      <c r="W543" s="61"/>
      <c r="X543" s="61"/>
      <c r="Y543" s="61"/>
      <c r="Z543" s="62"/>
      <c r="AA543" s="67"/>
      <c r="AB543" s="68"/>
      <c r="AC543" s="68"/>
      <c r="AD543" s="68"/>
      <c r="AE543" s="68"/>
      <c r="AF543" s="68"/>
      <c r="AG543" s="69"/>
    </row>
    <row r="544" spans="1:33" x14ac:dyDescent="0.3">
      <c r="A544" s="135"/>
      <c r="B544" s="113"/>
      <c r="C544" s="176"/>
      <c r="D544" s="28"/>
      <c r="E544" s="33"/>
      <c r="F544" s="28"/>
      <c r="G544" s="23"/>
      <c r="H544" s="25"/>
      <c r="I544" s="44"/>
      <c r="J544" s="45"/>
      <c r="K544" s="139"/>
      <c r="L544" s="25"/>
      <c r="M544" s="166"/>
      <c r="N544" s="166"/>
      <c r="O544" s="166"/>
      <c r="P544" s="166"/>
      <c r="Q544" s="166"/>
      <c r="R544" s="166"/>
      <c r="S544" s="166"/>
      <c r="T544" s="60"/>
      <c r="U544" s="61"/>
      <c r="V544" s="61"/>
      <c r="W544" s="61"/>
      <c r="X544" s="61"/>
      <c r="Y544" s="61"/>
      <c r="Z544" s="62"/>
      <c r="AA544" s="67"/>
      <c r="AB544" s="68"/>
      <c r="AC544" s="68"/>
      <c r="AD544" s="68"/>
      <c r="AE544" s="68"/>
      <c r="AF544" s="68"/>
      <c r="AG544" s="69"/>
    </row>
    <row r="545" spans="1:33" x14ac:dyDescent="0.3">
      <c r="A545" s="135"/>
      <c r="B545" s="113"/>
      <c r="C545" s="176"/>
      <c r="D545" s="28"/>
      <c r="E545" s="33"/>
      <c r="F545" s="28"/>
      <c r="G545" s="23"/>
      <c r="H545" s="25"/>
      <c r="I545" s="44"/>
      <c r="J545" s="45"/>
      <c r="K545" s="139"/>
      <c r="L545" s="25"/>
      <c r="M545" s="166"/>
      <c r="N545" s="166"/>
      <c r="O545" s="166"/>
      <c r="P545" s="166"/>
      <c r="Q545" s="166"/>
      <c r="R545" s="166"/>
      <c r="S545" s="166"/>
      <c r="T545" s="60"/>
      <c r="U545" s="61"/>
      <c r="V545" s="61"/>
      <c r="W545" s="61"/>
      <c r="X545" s="61"/>
      <c r="Y545" s="61"/>
      <c r="Z545" s="62"/>
      <c r="AA545" s="67"/>
      <c r="AB545" s="68"/>
      <c r="AC545" s="68"/>
      <c r="AD545" s="68"/>
      <c r="AE545" s="68"/>
      <c r="AF545" s="68"/>
      <c r="AG545" s="69"/>
    </row>
    <row r="546" spans="1:33" x14ac:dyDescent="0.3">
      <c r="A546" s="135"/>
      <c r="B546" s="113"/>
      <c r="C546" s="176"/>
      <c r="D546" s="28"/>
      <c r="E546" s="33"/>
      <c r="F546" s="28"/>
      <c r="G546" s="23"/>
      <c r="H546" s="25"/>
      <c r="I546" s="44"/>
      <c r="J546" s="45"/>
      <c r="K546" s="139"/>
      <c r="L546" s="25"/>
      <c r="M546" s="166"/>
      <c r="N546" s="166"/>
      <c r="O546" s="166"/>
      <c r="P546" s="166"/>
      <c r="Q546" s="166"/>
      <c r="R546" s="166"/>
      <c r="S546" s="166"/>
      <c r="T546" s="60"/>
      <c r="U546" s="61"/>
      <c r="V546" s="61"/>
      <c r="W546" s="61"/>
      <c r="X546" s="61"/>
      <c r="Y546" s="61"/>
      <c r="Z546" s="62"/>
      <c r="AA546" s="67"/>
      <c r="AB546" s="68"/>
      <c r="AC546" s="68"/>
      <c r="AD546" s="68"/>
      <c r="AE546" s="68"/>
      <c r="AF546" s="68"/>
      <c r="AG546" s="69"/>
    </row>
    <row r="547" spans="1:33" x14ac:dyDescent="0.3">
      <c r="A547" s="135"/>
      <c r="B547" s="113"/>
      <c r="C547" s="176"/>
      <c r="D547" s="28"/>
      <c r="E547" s="33"/>
      <c r="F547" s="28"/>
      <c r="G547" s="23"/>
      <c r="H547" s="25"/>
      <c r="I547" s="44"/>
      <c r="J547" s="45"/>
      <c r="K547" s="139"/>
      <c r="L547" s="25"/>
      <c r="M547" s="166"/>
      <c r="N547" s="166"/>
      <c r="O547" s="166"/>
      <c r="P547" s="166"/>
      <c r="Q547" s="166"/>
      <c r="R547" s="166"/>
      <c r="S547" s="166"/>
      <c r="T547" s="60"/>
      <c r="U547" s="61"/>
      <c r="V547" s="61"/>
      <c r="W547" s="61"/>
      <c r="X547" s="61"/>
      <c r="Y547" s="61"/>
      <c r="Z547" s="62"/>
      <c r="AA547" s="67"/>
      <c r="AB547" s="68"/>
      <c r="AC547" s="68"/>
      <c r="AD547" s="68"/>
      <c r="AE547" s="68"/>
      <c r="AF547" s="68"/>
      <c r="AG547" s="69"/>
    </row>
    <row r="548" spans="1:33" x14ac:dyDescent="0.3">
      <c r="A548" s="135"/>
      <c r="B548" s="113"/>
      <c r="C548" s="176"/>
      <c r="D548" s="28"/>
      <c r="E548" s="33"/>
      <c r="F548" s="28"/>
      <c r="G548" s="23"/>
      <c r="H548" s="25"/>
      <c r="I548" s="44"/>
      <c r="J548" s="45"/>
      <c r="K548" s="139"/>
      <c r="L548" s="25"/>
      <c r="M548" s="166"/>
      <c r="N548" s="166"/>
      <c r="O548" s="166"/>
      <c r="P548" s="166"/>
      <c r="Q548" s="166"/>
      <c r="R548" s="166"/>
      <c r="S548" s="166"/>
      <c r="T548" s="60"/>
      <c r="U548" s="61"/>
      <c r="V548" s="61"/>
      <c r="W548" s="61"/>
      <c r="X548" s="61"/>
      <c r="Y548" s="61"/>
      <c r="Z548" s="62"/>
      <c r="AA548" s="67"/>
      <c r="AB548" s="68"/>
      <c r="AC548" s="68"/>
      <c r="AD548" s="68"/>
      <c r="AE548" s="68"/>
      <c r="AF548" s="68"/>
      <c r="AG548" s="69"/>
    </row>
    <row r="549" spans="1:33" x14ac:dyDescent="0.3">
      <c r="A549" s="135"/>
      <c r="B549" s="113"/>
      <c r="C549" s="176"/>
      <c r="D549" s="28"/>
      <c r="E549" s="33"/>
      <c r="F549" s="28"/>
      <c r="G549" s="23"/>
      <c r="H549" s="25"/>
      <c r="I549" s="44"/>
      <c r="J549" s="45"/>
      <c r="K549" s="139"/>
      <c r="L549" s="25"/>
      <c r="M549" s="166"/>
      <c r="N549" s="166"/>
      <c r="O549" s="166"/>
      <c r="P549" s="166"/>
      <c r="Q549" s="166"/>
      <c r="R549" s="166"/>
      <c r="S549" s="166"/>
      <c r="T549" s="60"/>
      <c r="U549" s="61"/>
      <c r="V549" s="61"/>
      <c r="W549" s="61"/>
      <c r="X549" s="61"/>
      <c r="Y549" s="61"/>
      <c r="Z549" s="62"/>
      <c r="AA549" s="67"/>
      <c r="AB549" s="68"/>
      <c r="AC549" s="68"/>
      <c r="AD549" s="68"/>
      <c r="AE549" s="68"/>
      <c r="AF549" s="68"/>
      <c r="AG549" s="69"/>
    </row>
    <row r="550" spans="1:33" x14ac:dyDescent="0.3">
      <c r="A550" s="135"/>
      <c r="B550" s="113"/>
      <c r="C550" s="176"/>
      <c r="D550" s="28"/>
      <c r="E550" s="33"/>
      <c r="F550" s="28"/>
      <c r="G550" s="23"/>
      <c r="H550" s="25"/>
      <c r="I550" s="44"/>
      <c r="J550" s="45"/>
      <c r="K550" s="139"/>
      <c r="L550" s="25"/>
      <c r="M550" s="166"/>
      <c r="N550" s="166"/>
      <c r="O550" s="166"/>
      <c r="P550" s="166"/>
      <c r="Q550" s="166"/>
      <c r="R550" s="166"/>
      <c r="S550" s="166"/>
      <c r="T550" s="60"/>
      <c r="U550" s="61"/>
      <c r="V550" s="61"/>
      <c r="W550" s="61"/>
      <c r="X550" s="61"/>
      <c r="Y550" s="61"/>
      <c r="Z550" s="62"/>
      <c r="AA550" s="67"/>
      <c r="AB550" s="68"/>
      <c r="AC550" s="68"/>
      <c r="AD550" s="68"/>
      <c r="AE550" s="68"/>
      <c r="AF550" s="68"/>
      <c r="AG550" s="69"/>
    </row>
    <row r="551" spans="1:33" x14ac:dyDescent="0.3">
      <c r="A551" s="135"/>
      <c r="B551" s="113"/>
      <c r="C551" s="176"/>
      <c r="D551" s="28"/>
      <c r="E551" s="33"/>
      <c r="F551" s="28"/>
      <c r="G551" s="23"/>
      <c r="H551" s="25"/>
      <c r="I551" s="44"/>
      <c r="J551" s="45"/>
      <c r="K551" s="139"/>
      <c r="L551" s="25"/>
      <c r="M551" s="166"/>
      <c r="N551" s="166"/>
      <c r="O551" s="166"/>
      <c r="P551" s="166"/>
      <c r="Q551" s="166"/>
      <c r="R551" s="166"/>
      <c r="S551" s="166"/>
      <c r="T551" s="60"/>
      <c r="U551" s="61"/>
      <c r="V551" s="61"/>
      <c r="W551" s="61"/>
      <c r="X551" s="61"/>
      <c r="Y551" s="61"/>
      <c r="Z551" s="62"/>
      <c r="AA551" s="67"/>
      <c r="AB551" s="68"/>
      <c r="AC551" s="68"/>
      <c r="AD551" s="68"/>
      <c r="AE551" s="68"/>
      <c r="AF551" s="68"/>
      <c r="AG551" s="69"/>
    </row>
    <row r="552" spans="1:33" x14ac:dyDescent="0.3">
      <c r="A552" s="135"/>
      <c r="B552" s="113"/>
      <c r="C552" s="176"/>
      <c r="D552" s="28"/>
      <c r="E552" s="33"/>
      <c r="F552" s="28"/>
      <c r="G552" s="23"/>
      <c r="H552" s="25"/>
      <c r="I552" s="44"/>
      <c r="J552" s="45"/>
      <c r="K552" s="139"/>
      <c r="L552" s="25"/>
      <c r="M552" s="166"/>
      <c r="N552" s="166"/>
      <c r="O552" s="166"/>
      <c r="P552" s="166"/>
      <c r="Q552" s="166"/>
      <c r="R552" s="166"/>
      <c r="S552" s="166"/>
      <c r="T552" s="60"/>
      <c r="U552" s="61"/>
      <c r="V552" s="61"/>
      <c r="W552" s="61"/>
      <c r="X552" s="61"/>
      <c r="Y552" s="61"/>
      <c r="Z552" s="62"/>
      <c r="AA552" s="67"/>
      <c r="AB552" s="68"/>
      <c r="AC552" s="68"/>
      <c r="AD552" s="68"/>
      <c r="AE552" s="68"/>
      <c r="AF552" s="68"/>
      <c r="AG552" s="69"/>
    </row>
    <row r="553" spans="1:33" x14ac:dyDescent="0.3">
      <c r="A553" s="135"/>
      <c r="B553" s="113"/>
      <c r="C553" s="176"/>
      <c r="D553" s="28"/>
      <c r="E553" s="33"/>
      <c r="F553" s="28"/>
      <c r="G553" s="23"/>
      <c r="H553" s="25"/>
      <c r="I553" s="44"/>
      <c r="J553" s="45"/>
      <c r="K553" s="139"/>
      <c r="L553" s="25"/>
      <c r="M553" s="166"/>
      <c r="N553" s="166"/>
      <c r="O553" s="166"/>
      <c r="P553" s="166"/>
      <c r="Q553" s="166"/>
      <c r="R553" s="166"/>
      <c r="S553" s="166"/>
      <c r="T553" s="60"/>
      <c r="U553" s="61"/>
      <c r="V553" s="61"/>
      <c r="W553" s="61"/>
      <c r="X553" s="61"/>
      <c r="Y553" s="61"/>
      <c r="Z553" s="62"/>
      <c r="AA553" s="67"/>
      <c r="AB553" s="68"/>
      <c r="AC553" s="68"/>
      <c r="AD553" s="68"/>
      <c r="AE553" s="68"/>
      <c r="AF553" s="68"/>
      <c r="AG553" s="69"/>
    </row>
    <row r="554" spans="1:33" x14ac:dyDescent="0.3">
      <c r="A554" s="135"/>
      <c r="B554" s="113"/>
      <c r="C554" s="176"/>
      <c r="D554" s="28"/>
      <c r="E554" s="33"/>
      <c r="F554" s="28"/>
      <c r="G554" s="23"/>
      <c r="H554" s="25"/>
      <c r="I554" s="44"/>
      <c r="J554" s="45"/>
      <c r="K554" s="139"/>
      <c r="L554" s="25"/>
      <c r="M554" s="166"/>
      <c r="N554" s="166"/>
      <c r="O554" s="166"/>
      <c r="P554" s="166"/>
      <c r="Q554" s="166"/>
      <c r="R554" s="166"/>
      <c r="S554" s="166"/>
      <c r="T554" s="60"/>
      <c r="U554" s="61"/>
      <c r="V554" s="61"/>
      <c r="W554" s="61"/>
      <c r="X554" s="61"/>
      <c r="Y554" s="61"/>
      <c r="Z554" s="62"/>
      <c r="AA554" s="67"/>
      <c r="AB554" s="68"/>
      <c r="AC554" s="68"/>
      <c r="AD554" s="68"/>
      <c r="AE554" s="68"/>
      <c r="AF554" s="68"/>
      <c r="AG554" s="69"/>
    </row>
    <row r="555" spans="1:33" x14ac:dyDescent="0.3">
      <c r="A555" s="135"/>
      <c r="B555" s="113"/>
      <c r="C555" s="176"/>
      <c r="D555" s="28"/>
      <c r="E555" s="33"/>
      <c r="F555" s="28"/>
      <c r="G555" s="23"/>
      <c r="H555" s="25"/>
      <c r="I555" s="44"/>
      <c r="J555" s="45"/>
      <c r="K555" s="139"/>
      <c r="L555" s="25"/>
      <c r="M555" s="166"/>
      <c r="N555" s="166"/>
      <c r="O555" s="166"/>
      <c r="P555" s="166"/>
      <c r="Q555" s="166"/>
      <c r="R555" s="166"/>
      <c r="S555" s="166"/>
      <c r="T555" s="60"/>
      <c r="U555" s="61"/>
      <c r="V555" s="61"/>
      <c r="W555" s="61"/>
      <c r="X555" s="61"/>
      <c r="Y555" s="61"/>
      <c r="Z555" s="62"/>
      <c r="AA555" s="67"/>
      <c r="AB555" s="68"/>
      <c r="AC555" s="68"/>
      <c r="AD555" s="68"/>
      <c r="AE555" s="68"/>
      <c r="AF555" s="68"/>
      <c r="AG555" s="69"/>
    </row>
    <row r="556" spans="1:33" x14ac:dyDescent="0.3">
      <c r="A556" s="135"/>
      <c r="B556" s="113"/>
      <c r="C556" s="176"/>
      <c r="D556" s="28"/>
      <c r="E556" s="33"/>
      <c r="F556" s="28"/>
      <c r="G556" s="23"/>
      <c r="H556" s="25"/>
      <c r="I556" s="44"/>
      <c r="J556" s="45"/>
      <c r="K556" s="139"/>
      <c r="L556" s="25"/>
      <c r="M556" s="166"/>
      <c r="N556" s="166"/>
      <c r="O556" s="166"/>
      <c r="P556" s="166"/>
      <c r="Q556" s="166"/>
      <c r="R556" s="166"/>
      <c r="S556" s="166"/>
      <c r="T556" s="60"/>
      <c r="U556" s="61"/>
      <c r="V556" s="61"/>
      <c r="W556" s="61"/>
      <c r="X556" s="61"/>
      <c r="Y556" s="61"/>
      <c r="Z556" s="62"/>
      <c r="AA556" s="67"/>
      <c r="AB556" s="68"/>
      <c r="AC556" s="68"/>
      <c r="AD556" s="68"/>
      <c r="AE556" s="68"/>
      <c r="AF556" s="68"/>
      <c r="AG556" s="69"/>
    </row>
    <row r="557" spans="1:33" x14ac:dyDescent="0.3">
      <c r="A557" s="135"/>
      <c r="B557" s="113"/>
      <c r="C557" s="176"/>
      <c r="D557" s="28"/>
      <c r="E557" s="33"/>
      <c r="F557" s="28"/>
      <c r="G557" s="23"/>
      <c r="H557" s="25"/>
      <c r="I557" s="44"/>
      <c r="J557" s="45"/>
      <c r="K557" s="139"/>
      <c r="L557" s="25"/>
      <c r="M557" s="166"/>
      <c r="N557" s="166"/>
      <c r="O557" s="166"/>
      <c r="P557" s="166"/>
      <c r="Q557" s="166"/>
      <c r="R557" s="166"/>
      <c r="S557" s="166"/>
      <c r="T557" s="60"/>
      <c r="U557" s="61"/>
      <c r="V557" s="61"/>
      <c r="W557" s="61"/>
      <c r="X557" s="61"/>
      <c r="Y557" s="61"/>
      <c r="Z557" s="62"/>
      <c r="AA557" s="67"/>
      <c r="AB557" s="68"/>
      <c r="AC557" s="68"/>
      <c r="AD557" s="68"/>
      <c r="AE557" s="68"/>
      <c r="AF557" s="68"/>
      <c r="AG557" s="69"/>
    </row>
    <row r="558" spans="1:33" x14ac:dyDescent="0.3">
      <c r="A558" s="135"/>
      <c r="B558" s="113"/>
      <c r="C558" s="176"/>
      <c r="D558" s="28"/>
      <c r="E558" s="33"/>
      <c r="F558" s="28"/>
      <c r="G558" s="23"/>
      <c r="H558" s="25"/>
      <c r="I558" s="44"/>
      <c r="J558" s="45"/>
      <c r="K558" s="139"/>
      <c r="L558" s="25"/>
      <c r="M558" s="166"/>
      <c r="N558" s="166"/>
      <c r="O558" s="166"/>
      <c r="P558" s="166"/>
      <c r="Q558" s="166"/>
      <c r="R558" s="166"/>
      <c r="S558" s="166"/>
      <c r="T558" s="60"/>
      <c r="U558" s="61"/>
      <c r="V558" s="61"/>
      <c r="W558" s="61"/>
      <c r="X558" s="61"/>
      <c r="Y558" s="61"/>
      <c r="Z558" s="62"/>
      <c r="AA558" s="67"/>
      <c r="AB558" s="68"/>
      <c r="AC558" s="68"/>
      <c r="AD558" s="68"/>
      <c r="AE558" s="68"/>
      <c r="AF558" s="68"/>
      <c r="AG558" s="69"/>
    </row>
    <row r="559" spans="1:33" x14ac:dyDescent="0.3">
      <c r="A559" s="135"/>
      <c r="B559" s="113"/>
      <c r="C559" s="176"/>
      <c r="D559" s="28"/>
      <c r="E559" s="33"/>
      <c r="F559" s="28"/>
      <c r="G559" s="23"/>
      <c r="H559" s="25"/>
      <c r="I559" s="44"/>
      <c r="J559" s="45"/>
      <c r="K559" s="139"/>
      <c r="L559" s="25"/>
      <c r="M559" s="166"/>
      <c r="N559" s="166"/>
      <c r="O559" s="166"/>
      <c r="P559" s="166"/>
      <c r="Q559" s="166"/>
      <c r="R559" s="166"/>
      <c r="S559" s="166"/>
      <c r="T559" s="60"/>
      <c r="U559" s="61"/>
      <c r="V559" s="61"/>
      <c r="W559" s="61"/>
      <c r="X559" s="61"/>
      <c r="Y559" s="61"/>
      <c r="Z559" s="62"/>
      <c r="AA559" s="67"/>
      <c r="AB559" s="68"/>
      <c r="AC559" s="68"/>
      <c r="AD559" s="68"/>
      <c r="AE559" s="68"/>
      <c r="AF559" s="68"/>
      <c r="AG559" s="69"/>
    </row>
    <row r="560" spans="1:33" x14ac:dyDescent="0.3">
      <c r="A560" s="135"/>
      <c r="B560" s="113"/>
      <c r="C560" s="176"/>
      <c r="D560" s="28"/>
      <c r="E560" s="33"/>
      <c r="F560" s="28"/>
      <c r="G560" s="23"/>
      <c r="H560" s="25"/>
      <c r="I560" s="44"/>
      <c r="J560" s="45"/>
      <c r="K560" s="139"/>
      <c r="L560" s="25"/>
      <c r="M560" s="166"/>
      <c r="N560" s="166"/>
      <c r="O560" s="166"/>
      <c r="P560" s="166"/>
      <c r="Q560" s="166"/>
      <c r="R560" s="166"/>
      <c r="S560" s="166"/>
      <c r="T560" s="60"/>
      <c r="U560" s="61"/>
      <c r="V560" s="61"/>
      <c r="W560" s="61"/>
      <c r="X560" s="61"/>
      <c r="Y560" s="61"/>
      <c r="Z560" s="62"/>
      <c r="AA560" s="67"/>
      <c r="AB560" s="68"/>
      <c r="AC560" s="68"/>
      <c r="AD560" s="68"/>
      <c r="AE560" s="68"/>
      <c r="AF560" s="68"/>
      <c r="AG560" s="69"/>
    </row>
    <row r="561" spans="1:33" x14ac:dyDescent="0.3">
      <c r="A561" s="135"/>
      <c r="B561" s="113"/>
      <c r="C561" s="176"/>
      <c r="D561" s="28"/>
      <c r="E561" s="33"/>
      <c r="F561" s="28"/>
      <c r="G561" s="23"/>
      <c r="H561" s="25"/>
      <c r="I561" s="44"/>
      <c r="J561" s="45"/>
      <c r="K561" s="139"/>
      <c r="L561" s="25"/>
      <c r="M561" s="166"/>
      <c r="N561" s="166"/>
      <c r="O561" s="166"/>
      <c r="P561" s="166"/>
      <c r="Q561" s="166"/>
      <c r="R561" s="166"/>
      <c r="S561" s="166"/>
      <c r="T561" s="60"/>
      <c r="U561" s="61"/>
      <c r="V561" s="61"/>
      <c r="W561" s="61"/>
      <c r="X561" s="61"/>
      <c r="Y561" s="61"/>
      <c r="Z561" s="62"/>
      <c r="AA561" s="67"/>
      <c r="AB561" s="68"/>
      <c r="AC561" s="68"/>
      <c r="AD561" s="68"/>
      <c r="AE561" s="68"/>
      <c r="AF561" s="68"/>
      <c r="AG561" s="69"/>
    </row>
    <row r="562" spans="1:33" x14ac:dyDescent="0.3">
      <c r="A562" s="135"/>
      <c r="B562" s="113"/>
      <c r="C562" s="176"/>
      <c r="D562" s="28"/>
      <c r="E562" s="33"/>
      <c r="F562" s="28"/>
      <c r="G562" s="23"/>
      <c r="H562" s="25"/>
      <c r="I562" s="44"/>
      <c r="J562" s="45"/>
      <c r="K562" s="139"/>
      <c r="L562" s="25"/>
      <c r="M562" s="166"/>
      <c r="N562" s="166"/>
      <c r="O562" s="166"/>
      <c r="P562" s="166"/>
      <c r="Q562" s="166"/>
      <c r="R562" s="166"/>
      <c r="S562" s="166"/>
      <c r="T562" s="60"/>
      <c r="U562" s="61"/>
      <c r="V562" s="61"/>
      <c r="W562" s="61"/>
      <c r="X562" s="61"/>
      <c r="Y562" s="61"/>
      <c r="Z562" s="62"/>
      <c r="AA562" s="67"/>
      <c r="AB562" s="68"/>
      <c r="AC562" s="68"/>
      <c r="AD562" s="68"/>
      <c r="AE562" s="68"/>
      <c r="AF562" s="68"/>
      <c r="AG562" s="69"/>
    </row>
    <row r="563" spans="1:33" x14ac:dyDescent="0.3">
      <c r="A563" s="135"/>
      <c r="B563" s="113"/>
      <c r="C563" s="176"/>
      <c r="D563" s="28"/>
      <c r="E563" s="33"/>
      <c r="F563" s="28"/>
      <c r="G563" s="23"/>
      <c r="H563" s="25"/>
      <c r="I563" s="44"/>
      <c r="J563" s="45"/>
      <c r="K563" s="139"/>
      <c r="L563" s="25"/>
      <c r="M563" s="166"/>
      <c r="N563" s="166"/>
      <c r="O563" s="166"/>
      <c r="P563" s="166"/>
      <c r="Q563" s="166"/>
      <c r="R563" s="166"/>
      <c r="S563" s="166"/>
      <c r="T563" s="60"/>
      <c r="U563" s="61"/>
      <c r="V563" s="61"/>
      <c r="W563" s="61"/>
      <c r="X563" s="61"/>
      <c r="Y563" s="61"/>
      <c r="Z563" s="62"/>
      <c r="AA563" s="67"/>
      <c r="AB563" s="68"/>
      <c r="AC563" s="68"/>
      <c r="AD563" s="68"/>
      <c r="AE563" s="68"/>
      <c r="AF563" s="68"/>
      <c r="AG563" s="69"/>
    </row>
    <row r="564" spans="1:33" x14ac:dyDescent="0.3">
      <c r="A564" s="135"/>
      <c r="B564" s="113"/>
      <c r="C564" s="176"/>
      <c r="D564" s="28"/>
      <c r="E564" s="33"/>
      <c r="F564" s="28"/>
      <c r="G564" s="23"/>
      <c r="H564" s="25"/>
      <c r="I564" s="44"/>
      <c r="J564" s="45"/>
      <c r="K564" s="139"/>
      <c r="L564" s="25"/>
      <c r="M564" s="166"/>
      <c r="N564" s="166"/>
      <c r="O564" s="166"/>
      <c r="P564" s="166"/>
      <c r="Q564" s="166"/>
      <c r="R564" s="166"/>
      <c r="S564" s="166"/>
      <c r="T564" s="60"/>
      <c r="U564" s="61"/>
      <c r="V564" s="61"/>
      <c r="W564" s="61"/>
      <c r="X564" s="61"/>
      <c r="Y564" s="61"/>
      <c r="Z564" s="62"/>
      <c r="AA564" s="67"/>
      <c r="AB564" s="68"/>
      <c r="AC564" s="68"/>
      <c r="AD564" s="68"/>
      <c r="AE564" s="68"/>
      <c r="AF564" s="68"/>
      <c r="AG564" s="69"/>
    </row>
    <row r="565" spans="1:33" x14ac:dyDescent="0.3">
      <c r="A565" s="135"/>
      <c r="B565" s="113"/>
      <c r="C565" s="176"/>
      <c r="D565" s="28"/>
      <c r="E565" s="33"/>
      <c r="F565" s="28"/>
      <c r="G565" s="23"/>
      <c r="H565" s="25"/>
      <c r="I565" s="44"/>
      <c r="J565" s="45"/>
      <c r="K565" s="139"/>
      <c r="L565" s="25"/>
      <c r="M565" s="166"/>
      <c r="N565" s="166"/>
      <c r="O565" s="166"/>
      <c r="P565" s="166"/>
      <c r="Q565" s="166"/>
      <c r="R565" s="166"/>
      <c r="S565" s="166"/>
      <c r="T565" s="60"/>
      <c r="U565" s="61"/>
      <c r="V565" s="61"/>
      <c r="W565" s="61"/>
      <c r="X565" s="61"/>
      <c r="Y565" s="61"/>
      <c r="Z565" s="62"/>
      <c r="AA565" s="67"/>
      <c r="AB565" s="68"/>
      <c r="AC565" s="68"/>
      <c r="AD565" s="68"/>
      <c r="AE565" s="68"/>
      <c r="AF565" s="68"/>
      <c r="AG565" s="69"/>
    </row>
    <row r="566" spans="1:33" x14ac:dyDescent="0.3">
      <c r="A566" s="135"/>
      <c r="B566" s="113"/>
      <c r="C566" s="176"/>
      <c r="D566" s="28"/>
      <c r="E566" s="33"/>
      <c r="F566" s="28"/>
      <c r="G566" s="23"/>
      <c r="H566" s="25"/>
      <c r="I566" s="44"/>
      <c r="J566" s="45"/>
      <c r="K566" s="139"/>
      <c r="L566" s="25"/>
      <c r="M566" s="166"/>
      <c r="N566" s="166"/>
      <c r="O566" s="166"/>
      <c r="P566" s="166"/>
      <c r="Q566" s="166"/>
      <c r="R566" s="166"/>
      <c r="S566" s="166"/>
      <c r="T566" s="60"/>
      <c r="U566" s="61"/>
      <c r="V566" s="61"/>
      <c r="W566" s="61"/>
      <c r="X566" s="61"/>
      <c r="Y566" s="61"/>
      <c r="Z566" s="62"/>
      <c r="AA566" s="67"/>
      <c r="AB566" s="68"/>
      <c r="AC566" s="68"/>
      <c r="AD566" s="68"/>
      <c r="AE566" s="68"/>
      <c r="AF566" s="68"/>
      <c r="AG566" s="69"/>
    </row>
    <row r="567" spans="1:33" x14ac:dyDescent="0.3">
      <c r="A567" s="135"/>
      <c r="B567" s="113"/>
      <c r="C567" s="176"/>
      <c r="D567" s="28"/>
      <c r="E567" s="33"/>
      <c r="F567" s="28"/>
      <c r="G567" s="23"/>
      <c r="H567" s="25"/>
      <c r="I567" s="44"/>
      <c r="J567" s="45"/>
      <c r="K567" s="139"/>
      <c r="L567" s="25"/>
      <c r="M567" s="166"/>
      <c r="N567" s="166"/>
      <c r="O567" s="166"/>
      <c r="P567" s="166"/>
      <c r="Q567" s="166"/>
      <c r="R567" s="166"/>
      <c r="S567" s="166"/>
      <c r="T567" s="60"/>
      <c r="U567" s="61"/>
      <c r="V567" s="61"/>
      <c r="W567" s="61"/>
      <c r="X567" s="61"/>
      <c r="Y567" s="61"/>
      <c r="Z567" s="62"/>
      <c r="AA567" s="67"/>
      <c r="AB567" s="68"/>
      <c r="AC567" s="68"/>
      <c r="AD567" s="68"/>
      <c r="AE567" s="68"/>
      <c r="AF567" s="68"/>
      <c r="AG567" s="69"/>
    </row>
    <row r="568" spans="1:33" x14ac:dyDescent="0.3">
      <c r="A568" s="135"/>
      <c r="B568" s="113"/>
      <c r="C568" s="176"/>
      <c r="D568" s="28"/>
      <c r="E568" s="33"/>
      <c r="F568" s="28"/>
      <c r="G568" s="23"/>
      <c r="H568" s="25"/>
      <c r="I568" s="44"/>
      <c r="J568" s="45"/>
      <c r="K568" s="139"/>
      <c r="L568" s="25"/>
      <c r="M568" s="166"/>
      <c r="N568" s="166"/>
      <c r="O568" s="166"/>
      <c r="P568" s="166"/>
      <c r="Q568" s="166"/>
      <c r="R568" s="166"/>
      <c r="S568" s="166"/>
      <c r="T568" s="60"/>
      <c r="U568" s="61"/>
      <c r="V568" s="61"/>
      <c r="W568" s="61"/>
      <c r="X568" s="61"/>
      <c r="Y568" s="61"/>
      <c r="Z568" s="62"/>
      <c r="AA568" s="67"/>
      <c r="AB568" s="68"/>
      <c r="AC568" s="68"/>
      <c r="AD568" s="68"/>
      <c r="AE568" s="68"/>
      <c r="AF568" s="68"/>
      <c r="AG568" s="69"/>
    </row>
    <row r="569" spans="1:33" x14ac:dyDescent="0.3">
      <c r="A569" s="135"/>
      <c r="B569" s="113"/>
      <c r="C569" s="176"/>
      <c r="D569" s="28"/>
      <c r="E569" s="33"/>
      <c r="F569" s="28"/>
      <c r="G569" s="23"/>
      <c r="H569" s="25"/>
      <c r="I569" s="44"/>
      <c r="J569" s="45"/>
      <c r="K569" s="139"/>
      <c r="L569" s="25"/>
      <c r="M569" s="166"/>
      <c r="N569" s="166"/>
      <c r="O569" s="166"/>
      <c r="P569" s="166"/>
      <c r="Q569" s="166"/>
      <c r="R569" s="166"/>
      <c r="S569" s="166"/>
      <c r="T569" s="60"/>
      <c r="U569" s="61"/>
      <c r="V569" s="61"/>
      <c r="W569" s="61"/>
      <c r="X569" s="61"/>
      <c r="Y569" s="61"/>
      <c r="Z569" s="62"/>
      <c r="AA569" s="67"/>
      <c r="AB569" s="68"/>
      <c r="AC569" s="68"/>
      <c r="AD569" s="68"/>
      <c r="AE569" s="68"/>
      <c r="AF569" s="68"/>
      <c r="AG569" s="69"/>
    </row>
    <row r="570" spans="1:33" x14ac:dyDescent="0.3">
      <c r="A570" s="135"/>
      <c r="B570" s="113"/>
      <c r="C570" s="176"/>
      <c r="D570" s="28"/>
      <c r="E570" s="33"/>
      <c r="F570" s="28"/>
      <c r="G570" s="23"/>
      <c r="H570" s="25"/>
      <c r="I570" s="44"/>
      <c r="J570" s="45"/>
      <c r="K570" s="139"/>
      <c r="L570" s="25"/>
      <c r="M570" s="166"/>
      <c r="N570" s="166"/>
      <c r="O570" s="166"/>
      <c r="P570" s="166"/>
      <c r="Q570" s="166"/>
      <c r="R570" s="166"/>
      <c r="S570" s="166"/>
      <c r="T570" s="60"/>
      <c r="U570" s="61"/>
      <c r="V570" s="61"/>
      <c r="W570" s="61"/>
      <c r="X570" s="61"/>
      <c r="Y570" s="61"/>
      <c r="Z570" s="62"/>
      <c r="AA570" s="67"/>
      <c r="AB570" s="68"/>
      <c r="AC570" s="68"/>
      <c r="AD570" s="68"/>
      <c r="AE570" s="68"/>
      <c r="AF570" s="68"/>
      <c r="AG570" s="69"/>
    </row>
    <row r="571" spans="1:33" x14ac:dyDescent="0.3">
      <c r="A571" s="135"/>
      <c r="B571" s="113"/>
      <c r="C571" s="176"/>
      <c r="D571" s="28"/>
      <c r="E571" s="33"/>
      <c r="F571" s="28"/>
      <c r="G571" s="23"/>
      <c r="H571" s="25"/>
      <c r="I571" s="44"/>
      <c r="J571" s="45"/>
      <c r="K571" s="139"/>
      <c r="L571" s="25"/>
      <c r="M571" s="166"/>
      <c r="N571" s="166"/>
      <c r="O571" s="166"/>
      <c r="P571" s="166"/>
      <c r="Q571" s="166"/>
      <c r="R571" s="166"/>
      <c r="S571" s="166"/>
      <c r="T571" s="60"/>
      <c r="U571" s="61"/>
      <c r="V571" s="61"/>
      <c r="W571" s="61"/>
      <c r="X571" s="61"/>
      <c r="Y571" s="61"/>
      <c r="Z571" s="62"/>
      <c r="AA571" s="67"/>
      <c r="AB571" s="68"/>
      <c r="AC571" s="68"/>
      <c r="AD571" s="68"/>
      <c r="AE571" s="68"/>
      <c r="AF571" s="68"/>
      <c r="AG571" s="69"/>
    </row>
    <row r="572" spans="1:33" x14ac:dyDescent="0.3">
      <c r="A572" s="135"/>
      <c r="B572" s="113"/>
      <c r="C572" s="176"/>
      <c r="D572" s="28"/>
      <c r="E572" s="33"/>
      <c r="F572" s="28"/>
      <c r="G572" s="23"/>
      <c r="H572" s="25"/>
      <c r="I572" s="44"/>
      <c r="J572" s="45"/>
      <c r="K572" s="139"/>
      <c r="L572" s="25"/>
      <c r="M572" s="166"/>
      <c r="N572" s="166"/>
      <c r="O572" s="166"/>
      <c r="P572" s="166"/>
      <c r="Q572" s="166"/>
      <c r="R572" s="166"/>
      <c r="S572" s="166"/>
      <c r="T572" s="60"/>
      <c r="U572" s="61"/>
      <c r="V572" s="61"/>
      <c r="W572" s="61"/>
      <c r="X572" s="61"/>
      <c r="Y572" s="61"/>
      <c r="Z572" s="62"/>
      <c r="AA572" s="67"/>
      <c r="AB572" s="68"/>
      <c r="AC572" s="68"/>
      <c r="AD572" s="68"/>
      <c r="AE572" s="68"/>
      <c r="AF572" s="68"/>
      <c r="AG572" s="69"/>
    </row>
    <row r="573" spans="1:33" x14ac:dyDescent="0.3">
      <c r="A573" s="135"/>
      <c r="B573" s="113"/>
      <c r="C573" s="176"/>
      <c r="D573" s="28"/>
      <c r="E573" s="33"/>
      <c r="F573" s="28"/>
      <c r="G573" s="23"/>
      <c r="H573" s="25"/>
      <c r="I573" s="44"/>
      <c r="J573" s="45"/>
      <c r="K573" s="139"/>
      <c r="L573" s="25"/>
      <c r="M573" s="166"/>
      <c r="N573" s="166"/>
      <c r="O573" s="166"/>
      <c r="P573" s="166"/>
      <c r="Q573" s="166"/>
      <c r="R573" s="166"/>
      <c r="S573" s="166"/>
      <c r="T573" s="60"/>
      <c r="U573" s="61"/>
      <c r="V573" s="61"/>
      <c r="W573" s="61"/>
      <c r="X573" s="61"/>
      <c r="Y573" s="61"/>
      <c r="Z573" s="62"/>
      <c r="AA573" s="67"/>
      <c r="AB573" s="68"/>
      <c r="AC573" s="68"/>
      <c r="AD573" s="68"/>
      <c r="AE573" s="68"/>
      <c r="AF573" s="68"/>
      <c r="AG573" s="69"/>
    </row>
    <row r="574" spans="1:33" x14ac:dyDescent="0.3">
      <c r="A574" s="135"/>
      <c r="B574" s="113"/>
      <c r="C574" s="176"/>
      <c r="D574" s="28"/>
      <c r="E574" s="33"/>
      <c r="F574" s="28"/>
      <c r="G574" s="23"/>
      <c r="H574" s="25"/>
      <c r="I574" s="44"/>
      <c r="J574" s="45"/>
      <c r="K574" s="139"/>
      <c r="L574" s="25"/>
      <c r="M574" s="166"/>
      <c r="N574" s="166"/>
      <c r="O574" s="166"/>
      <c r="P574" s="166"/>
      <c r="Q574" s="166"/>
      <c r="R574" s="166"/>
      <c r="S574" s="166"/>
      <c r="T574" s="60"/>
      <c r="U574" s="61"/>
      <c r="V574" s="61"/>
      <c r="W574" s="61"/>
      <c r="X574" s="61"/>
      <c r="Y574" s="61"/>
      <c r="Z574" s="62"/>
      <c r="AA574" s="67"/>
      <c r="AB574" s="68"/>
      <c r="AC574" s="68"/>
      <c r="AD574" s="68"/>
      <c r="AE574" s="68"/>
      <c r="AF574" s="68"/>
      <c r="AG574" s="69"/>
    </row>
    <row r="575" spans="1:33" x14ac:dyDescent="0.3">
      <c r="A575" s="135"/>
      <c r="B575" s="113"/>
      <c r="C575" s="176"/>
      <c r="D575" s="28"/>
      <c r="E575" s="33"/>
      <c r="F575" s="28"/>
      <c r="G575" s="23"/>
      <c r="H575" s="25"/>
      <c r="I575" s="44"/>
      <c r="J575" s="45"/>
      <c r="K575" s="139"/>
      <c r="L575" s="25"/>
      <c r="M575" s="166"/>
      <c r="N575" s="166"/>
      <c r="O575" s="166"/>
      <c r="P575" s="166"/>
      <c r="Q575" s="166"/>
      <c r="R575" s="166"/>
      <c r="S575" s="166"/>
      <c r="T575" s="60"/>
      <c r="U575" s="61"/>
      <c r="V575" s="61"/>
      <c r="W575" s="61"/>
      <c r="X575" s="61"/>
      <c r="Y575" s="61"/>
      <c r="Z575" s="62"/>
      <c r="AA575" s="67"/>
      <c r="AB575" s="68"/>
      <c r="AC575" s="68"/>
      <c r="AD575" s="68"/>
      <c r="AE575" s="68"/>
      <c r="AF575" s="68"/>
      <c r="AG575" s="69"/>
    </row>
    <row r="576" spans="1:33" x14ac:dyDescent="0.3">
      <c r="A576" s="135"/>
      <c r="B576" s="113"/>
      <c r="C576" s="176"/>
      <c r="D576" s="28"/>
      <c r="E576" s="33"/>
      <c r="F576" s="28"/>
      <c r="G576" s="23"/>
      <c r="H576" s="25"/>
      <c r="I576" s="44"/>
      <c r="J576" s="45"/>
      <c r="K576" s="139"/>
      <c r="L576" s="25"/>
      <c r="M576" s="166"/>
      <c r="N576" s="166"/>
      <c r="O576" s="166"/>
      <c r="P576" s="166"/>
      <c r="Q576" s="166"/>
      <c r="R576" s="166"/>
      <c r="S576" s="166"/>
      <c r="T576" s="60"/>
      <c r="U576" s="61"/>
      <c r="V576" s="61"/>
      <c r="W576" s="61"/>
      <c r="X576" s="61"/>
      <c r="Y576" s="61"/>
      <c r="Z576" s="62"/>
      <c r="AA576" s="67"/>
      <c r="AB576" s="68"/>
      <c r="AC576" s="68"/>
      <c r="AD576" s="68"/>
      <c r="AE576" s="68"/>
      <c r="AF576" s="68"/>
      <c r="AG576" s="69"/>
    </row>
    <row r="577" spans="1:33" x14ac:dyDescent="0.3">
      <c r="A577" s="135"/>
      <c r="B577" s="113"/>
      <c r="C577" s="176"/>
      <c r="D577" s="28"/>
      <c r="E577" s="33"/>
      <c r="F577" s="28"/>
      <c r="G577" s="23"/>
      <c r="H577" s="25"/>
      <c r="I577" s="44"/>
      <c r="J577" s="45"/>
      <c r="K577" s="139"/>
      <c r="L577" s="25"/>
      <c r="M577" s="166"/>
      <c r="N577" s="166"/>
      <c r="O577" s="166"/>
      <c r="P577" s="166"/>
      <c r="Q577" s="166"/>
      <c r="R577" s="166"/>
      <c r="S577" s="166"/>
      <c r="T577" s="60"/>
      <c r="U577" s="61"/>
      <c r="V577" s="61"/>
      <c r="W577" s="61"/>
      <c r="X577" s="61"/>
      <c r="Y577" s="61"/>
      <c r="Z577" s="62"/>
      <c r="AA577" s="67"/>
      <c r="AB577" s="68"/>
      <c r="AC577" s="68"/>
      <c r="AD577" s="68"/>
      <c r="AE577" s="68"/>
      <c r="AF577" s="68"/>
      <c r="AG577" s="69"/>
    </row>
    <row r="578" spans="1:33" x14ac:dyDescent="0.3">
      <c r="A578" s="135"/>
      <c r="B578" s="113"/>
      <c r="C578" s="176"/>
      <c r="D578" s="28"/>
      <c r="E578" s="33"/>
      <c r="F578" s="28"/>
      <c r="G578" s="23"/>
      <c r="H578" s="25"/>
      <c r="I578" s="44"/>
      <c r="J578" s="45"/>
      <c r="K578" s="139"/>
      <c r="L578" s="25"/>
      <c r="M578" s="166"/>
      <c r="N578" s="166"/>
      <c r="O578" s="166"/>
      <c r="P578" s="166"/>
      <c r="Q578" s="166"/>
      <c r="R578" s="166"/>
      <c r="S578" s="166"/>
      <c r="T578" s="60"/>
      <c r="U578" s="61"/>
      <c r="V578" s="61"/>
      <c r="W578" s="61"/>
      <c r="X578" s="61"/>
      <c r="Y578" s="61"/>
      <c r="Z578" s="62"/>
      <c r="AA578" s="67"/>
      <c r="AB578" s="68"/>
      <c r="AC578" s="68"/>
      <c r="AD578" s="68"/>
      <c r="AE578" s="68"/>
      <c r="AF578" s="68"/>
      <c r="AG578" s="69"/>
    </row>
    <row r="579" spans="1:33" x14ac:dyDescent="0.3">
      <c r="A579" s="135"/>
      <c r="B579" s="113"/>
      <c r="C579" s="176"/>
      <c r="D579" s="28"/>
      <c r="E579" s="33"/>
      <c r="F579" s="28"/>
      <c r="G579" s="23"/>
      <c r="H579" s="25"/>
      <c r="I579" s="44"/>
      <c r="J579" s="45"/>
      <c r="K579" s="139"/>
      <c r="L579" s="25"/>
      <c r="M579" s="166"/>
      <c r="N579" s="166"/>
      <c r="O579" s="166"/>
      <c r="P579" s="166"/>
      <c r="Q579" s="166"/>
      <c r="R579" s="166"/>
      <c r="S579" s="166"/>
      <c r="T579" s="60"/>
      <c r="U579" s="61"/>
      <c r="V579" s="61"/>
      <c r="W579" s="61"/>
      <c r="X579" s="61"/>
      <c r="Y579" s="61"/>
      <c r="Z579" s="62"/>
      <c r="AA579" s="67"/>
      <c r="AB579" s="68"/>
      <c r="AC579" s="68"/>
      <c r="AD579" s="68"/>
      <c r="AE579" s="68"/>
      <c r="AF579" s="68"/>
      <c r="AG579" s="69"/>
    </row>
    <row r="580" spans="1:33" x14ac:dyDescent="0.3">
      <c r="A580" s="135"/>
      <c r="B580" s="113"/>
      <c r="C580" s="176"/>
      <c r="D580" s="28"/>
      <c r="E580" s="33"/>
      <c r="F580" s="28"/>
      <c r="G580" s="23"/>
      <c r="H580" s="25"/>
      <c r="I580" s="44"/>
      <c r="J580" s="45"/>
      <c r="K580" s="139"/>
      <c r="L580" s="25"/>
      <c r="M580" s="166"/>
      <c r="N580" s="166"/>
      <c r="O580" s="166"/>
      <c r="P580" s="166"/>
      <c r="Q580" s="166"/>
      <c r="R580" s="166"/>
      <c r="S580" s="166"/>
      <c r="T580" s="60"/>
      <c r="U580" s="61"/>
      <c r="V580" s="61"/>
      <c r="W580" s="61"/>
      <c r="X580" s="61"/>
      <c r="Y580" s="61"/>
      <c r="Z580" s="62"/>
      <c r="AA580" s="67"/>
      <c r="AB580" s="68"/>
      <c r="AC580" s="68"/>
      <c r="AD580" s="68"/>
      <c r="AE580" s="68"/>
      <c r="AF580" s="68"/>
      <c r="AG580" s="69"/>
    </row>
    <row r="581" spans="1:33" x14ac:dyDescent="0.3">
      <c r="A581" s="135"/>
      <c r="B581" s="113"/>
      <c r="C581" s="176"/>
      <c r="D581" s="28"/>
      <c r="E581" s="33"/>
      <c r="F581" s="28"/>
      <c r="G581" s="23"/>
      <c r="H581" s="25"/>
      <c r="I581" s="44"/>
      <c r="J581" s="45"/>
      <c r="K581" s="139"/>
      <c r="L581" s="25"/>
      <c r="M581" s="166"/>
      <c r="N581" s="166"/>
      <c r="O581" s="166"/>
      <c r="P581" s="166"/>
      <c r="Q581" s="166"/>
      <c r="R581" s="166"/>
      <c r="S581" s="166"/>
      <c r="T581" s="60"/>
      <c r="U581" s="61"/>
      <c r="V581" s="61"/>
      <c r="W581" s="61"/>
      <c r="X581" s="61"/>
      <c r="Y581" s="61"/>
      <c r="Z581" s="62"/>
      <c r="AA581" s="67"/>
      <c r="AB581" s="68"/>
      <c r="AC581" s="68"/>
      <c r="AD581" s="68"/>
      <c r="AE581" s="68"/>
      <c r="AF581" s="68"/>
      <c r="AG581" s="69"/>
    </row>
    <row r="582" spans="1:33" x14ac:dyDescent="0.3">
      <c r="A582" s="135"/>
      <c r="B582" s="113"/>
      <c r="C582" s="176"/>
      <c r="D582" s="28"/>
      <c r="E582" s="33"/>
      <c r="F582" s="28"/>
      <c r="G582" s="23"/>
      <c r="H582" s="25"/>
      <c r="I582" s="44"/>
      <c r="J582" s="45"/>
      <c r="K582" s="139"/>
      <c r="L582" s="25"/>
      <c r="M582" s="166"/>
      <c r="N582" s="166"/>
      <c r="O582" s="166"/>
      <c r="P582" s="166"/>
      <c r="Q582" s="166"/>
      <c r="R582" s="166"/>
      <c r="S582" s="166"/>
      <c r="T582" s="60"/>
      <c r="U582" s="61"/>
      <c r="V582" s="61"/>
      <c r="W582" s="61"/>
      <c r="X582" s="61"/>
      <c r="Y582" s="61"/>
      <c r="Z582" s="62"/>
      <c r="AA582" s="67"/>
      <c r="AB582" s="68"/>
      <c r="AC582" s="68"/>
      <c r="AD582" s="68"/>
      <c r="AE582" s="68"/>
      <c r="AF582" s="68"/>
      <c r="AG582" s="69"/>
    </row>
    <row r="583" spans="1:33" x14ac:dyDescent="0.3">
      <c r="A583" s="135"/>
      <c r="B583" s="113"/>
      <c r="C583" s="176"/>
      <c r="D583" s="28"/>
      <c r="E583" s="33"/>
      <c r="F583" s="28"/>
      <c r="G583" s="23"/>
      <c r="H583" s="25"/>
      <c r="I583" s="44"/>
      <c r="J583" s="45"/>
      <c r="K583" s="139"/>
      <c r="L583" s="25"/>
      <c r="M583" s="166"/>
      <c r="N583" s="166"/>
      <c r="O583" s="166"/>
      <c r="P583" s="166"/>
      <c r="Q583" s="166"/>
      <c r="R583" s="166"/>
      <c r="S583" s="166"/>
      <c r="T583" s="60"/>
      <c r="U583" s="61"/>
      <c r="V583" s="61"/>
      <c r="W583" s="61"/>
      <c r="X583" s="61"/>
      <c r="Y583" s="61"/>
      <c r="Z583" s="62"/>
      <c r="AA583" s="67"/>
      <c r="AB583" s="68"/>
      <c r="AC583" s="68"/>
      <c r="AD583" s="68"/>
      <c r="AE583" s="68"/>
      <c r="AF583" s="68"/>
      <c r="AG583" s="69"/>
    </row>
    <row r="584" spans="1:33" x14ac:dyDescent="0.3">
      <c r="A584" s="135"/>
      <c r="B584" s="113"/>
      <c r="C584" s="176"/>
      <c r="D584" s="28"/>
      <c r="E584" s="33"/>
      <c r="F584" s="28"/>
      <c r="G584" s="23"/>
      <c r="H584" s="25"/>
      <c r="I584" s="44"/>
      <c r="J584" s="45"/>
      <c r="K584" s="139"/>
      <c r="L584" s="25"/>
      <c r="M584" s="166"/>
      <c r="N584" s="166"/>
      <c r="O584" s="166"/>
      <c r="P584" s="166"/>
      <c r="Q584" s="166"/>
      <c r="R584" s="166"/>
      <c r="S584" s="166"/>
      <c r="T584" s="60"/>
      <c r="U584" s="61"/>
      <c r="V584" s="61"/>
      <c r="W584" s="61"/>
      <c r="X584" s="61"/>
      <c r="Y584" s="61"/>
      <c r="Z584" s="62"/>
      <c r="AA584" s="67"/>
      <c r="AB584" s="68"/>
      <c r="AC584" s="68"/>
      <c r="AD584" s="68"/>
      <c r="AE584" s="68"/>
      <c r="AF584" s="68"/>
      <c r="AG584" s="69"/>
    </row>
    <row r="585" spans="1:33" x14ac:dyDescent="0.3">
      <c r="A585" s="135"/>
      <c r="B585" s="113"/>
      <c r="C585" s="176"/>
      <c r="D585" s="28"/>
      <c r="E585" s="33"/>
      <c r="F585" s="28"/>
      <c r="G585" s="23"/>
      <c r="H585" s="25"/>
      <c r="I585" s="44"/>
      <c r="J585" s="45"/>
      <c r="K585" s="139"/>
      <c r="L585" s="25"/>
      <c r="M585" s="166"/>
      <c r="N585" s="166"/>
      <c r="O585" s="166"/>
      <c r="P585" s="166"/>
      <c r="Q585" s="166"/>
      <c r="R585" s="166"/>
      <c r="S585" s="166"/>
      <c r="T585" s="60"/>
      <c r="U585" s="61"/>
      <c r="V585" s="61"/>
      <c r="W585" s="61"/>
      <c r="X585" s="61"/>
      <c r="Y585" s="61"/>
      <c r="Z585" s="62"/>
      <c r="AA585" s="67"/>
      <c r="AB585" s="68"/>
      <c r="AC585" s="68"/>
      <c r="AD585" s="68"/>
      <c r="AE585" s="68"/>
      <c r="AF585" s="68"/>
      <c r="AG585" s="69"/>
    </row>
    <row r="586" spans="1:33" x14ac:dyDescent="0.3">
      <c r="A586" s="135"/>
      <c r="B586" s="113"/>
      <c r="C586" s="176"/>
      <c r="D586" s="28"/>
      <c r="E586" s="33"/>
      <c r="F586" s="28"/>
      <c r="G586" s="23"/>
      <c r="H586" s="25"/>
      <c r="I586" s="44"/>
      <c r="J586" s="45"/>
      <c r="K586" s="139"/>
      <c r="L586" s="25"/>
      <c r="M586" s="166"/>
      <c r="N586" s="166"/>
      <c r="O586" s="166"/>
      <c r="P586" s="166"/>
      <c r="Q586" s="166"/>
      <c r="R586" s="166"/>
      <c r="S586" s="166"/>
      <c r="T586" s="60"/>
      <c r="U586" s="61"/>
      <c r="V586" s="61"/>
      <c r="W586" s="61"/>
      <c r="X586" s="61"/>
      <c r="Y586" s="61"/>
      <c r="Z586" s="62"/>
      <c r="AA586" s="67"/>
      <c r="AB586" s="68"/>
      <c r="AC586" s="68"/>
      <c r="AD586" s="68"/>
      <c r="AE586" s="68"/>
      <c r="AF586" s="68"/>
      <c r="AG586" s="69"/>
    </row>
    <row r="587" spans="1:33" x14ac:dyDescent="0.3">
      <c r="A587" s="135"/>
      <c r="B587" s="113"/>
      <c r="C587" s="176"/>
      <c r="D587" s="28"/>
      <c r="E587" s="33"/>
      <c r="F587" s="28"/>
      <c r="G587" s="23"/>
      <c r="H587" s="25"/>
      <c r="I587" s="44"/>
      <c r="J587" s="45"/>
      <c r="K587" s="139"/>
      <c r="L587" s="25"/>
      <c r="M587" s="166"/>
      <c r="N587" s="166"/>
      <c r="O587" s="166"/>
      <c r="P587" s="166"/>
      <c r="Q587" s="166"/>
      <c r="R587" s="166"/>
      <c r="S587" s="166"/>
      <c r="T587" s="60"/>
      <c r="U587" s="61"/>
      <c r="V587" s="61"/>
      <c r="W587" s="61"/>
      <c r="X587" s="61"/>
      <c r="Y587" s="61"/>
      <c r="Z587" s="62"/>
      <c r="AA587" s="67"/>
      <c r="AB587" s="68"/>
      <c r="AC587" s="68"/>
      <c r="AD587" s="68"/>
      <c r="AE587" s="68"/>
      <c r="AF587" s="68"/>
      <c r="AG587" s="69"/>
    </row>
    <row r="588" spans="1:33" x14ac:dyDescent="0.3">
      <c r="A588" s="135"/>
      <c r="B588" s="113"/>
      <c r="C588" s="176"/>
      <c r="D588" s="28"/>
      <c r="E588" s="33"/>
      <c r="F588" s="28"/>
      <c r="G588" s="23"/>
      <c r="H588" s="25"/>
      <c r="I588" s="44"/>
      <c r="J588" s="45"/>
      <c r="K588" s="139"/>
      <c r="L588" s="25"/>
      <c r="M588" s="166"/>
      <c r="N588" s="166"/>
      <c r="O588" s="166"/>
      <c r="P588" s="166"/>
      <c r="Q588" s="166"/>
      <c r="R588" s="166"/>
      <c r="S588" s="166"/>
      <c r="T588" s="60"/>
      <c r="U588" s="61"/>
      <c r="V588" s="61"/>
      <c r="W588" s="61"/>
      <c r="X588" s="61"/>
      <c r="Y588" s="61"/>
      <c r="Z588" s="62"/>
      <c r="AA588" s="67"/>
      <c r="AB588" s="68"/>
      <c r="AC588" s="68"/>
      <c r="AD588" s="68"/>
      <c r="AE588" s="68"/>
      <c r="AF588" s="68"/>
      <c r="AG588" s="69"/>
    </row>
    <row r="589" spans="1:33" x14ac:dyDescent="0.3">
      <c r="A589" s="135"/>
      <c r="B589" s="113"/>
      <c r="C589" s="176"/>
      <c r="D589" s="28"/>
      <c r="E589" s="33"/>
      <c r="F589" s="28"/>
      <c r="G589" s="23"/>
      <c r="H589" s="25"/>
      <c r="I589" s="44"/>
      <c r="J589" s="45"/>
      <c r="K589" s="139"/>
      <c r="L589" s="25"/>
      <c r="M589" s="166"/>
      <c r="N589" s="166"/>
      <c r="O589" s="166"/>
      <c r="P589" s="166"/>
      <c r="Q589" s="166"/>
      <c r="R589" s="166"/>
      <c r="S589" s="166"/>
      <c r="T589" s="60"/>
      <c r="U589" s="61"/>
      <c r="V589" s="61"/>
      <c r="W589" s="61"/>
      <c r="X589" s="61"/>
      <c r="Y589" s="61"/>
      <c r="Z589" s="62"/>
      <c r="AA589" s="67"/>
      <c r="AB589" s="68"/>
      <c r="AC589" s="68"/>
      <c r="AD589" s="68"/>
      <c r="AE589" s="68"/>
      <c r="AF589" s="68"/>
      <c r="AG589" s="69"/>
    </row>
    <row r="590" spans="1:33" x14ac:dyDescent="0.3">
      <c r="A590" s="135"/>
      <c r="B590" s="113"/>
      <c r="C590" s="176"/>
      <c r="D590" s="28"/>
      <c r="E590" s="33"/>
      <c r="F590" s="28"/>
      <c r="G590" s="23"/>
      <c r="H590" s="25"/>
      <c r="I590" s="44"/>
      <c r="J590" s="45"/>
      <c r="K590" s="139"/>
      <c r="L590" s="25"/>
      <c r="M590" s="166"/>
      <c r="N590" s="166"/>
      <c r="O590" s="166"/>
      <c r="P590" s="166"/>
      <c r="Q590" s="166"/>
      <c r="R590" s="166"/>
      <c r="S590" s="166"/>
      <c r="T590" s="60"/>
      <c r="U590" s="61"/>
      <c r="V590" s="61"/>
      <c r="W590" s="61"/>
      <c r="X590" s="61"/>
      <c r="Y590" s="61"/>
      <c r="Z590" s="62"/>
      <c r="AA590" s="67"/>
      <c r="AB590" s="68"/>
      <c r="AC590" s="68"/>
      <c r="AD590" s="68"/>
      <c r="AE590" s="68"/>
      <c r="AF590" s="68"/>
      <c r="AG590" s="69"/>
    </row>
    <row r="591" spans="1:33" x14ac:dyDescent="0.3">
      <c r="A591" s="135"/>
      <c r="B591" s="113"/>
      <c r="C591" s="176"/>
      <c r="D591" s="28"/>
      <c r="E591" s="33"/>
      <c r="F591" s="28"/>
      <c r="G591" s="23"/>
      <c r="H591" s="25"/>
      <c r="I591" s="44"/>
      <c r="J591" s="45"/>
      <c r="K591" s="139"/>
      <c r="L591" s="25"/>
      <c r="M591" s="166"/>
      <c r="N591" s="166"/>
      <c r="O591" s="166"/>
      <c r="P591" s="166"/>
      <c r="Q591" s="166"/>
      <c r="R591" s="166"/>
      <c r="S591" s="166"/>
      <c r="T591" s="60"/>
      <c r="U591" s="61"/>
      <c r="V591" s="61"/>
      <c r="W591" s="61"/>
      <c r="X591" s="61"/>
      <c r="Y591" s="61"/>
      <c r="Z591" s="62"/>
      <c r="AA591" s="67"/>
      <c r="AB591" s="68"/>
      <c r="AC591" s="68"/>
      <c r="AD591" s="68"/>
      <c r="AE591" s="68"/>
      <c r="AF591" s="68"/>
      <c r="AG591" s="69"/>
    </row>
    <row r="592" spans="1:33" x14ac:dyDescent="0.3">
      <c r="A592" s="135"/>
      <c r="B592" s="113"/>
      <c r="C592" s="176"/>
      <c r="D592" s="28"/>
      <c r="E592" s="33"/>
      <c r="F592" s="28"/>
      <c r="G592" s="23"/>
      <c r="H592" s="25"/>
      <c r="I592" s="44"/>
      <c r="J592" s="45"/>
      <c r="K592" s="139"/>
      <c r="L592" s="25"/>
      <c r="M592" s="166"/>
      <c r="N592" s="166"/>
      <c r="O592" s="166"/>
      <c r="P592" s="166"/>
      <c r="Q592" s="166"/>
      <c r="R592" s="166"/>
      <c r="S592" s="166"/>
      <c r="T592" s="60"/>
      <c r="U592" s="61"/>
      <c r="V592" s="61"/>
      <c r="W592" s="61"/>
      <c r="X592" s="61"/>
      <c r="Y592" s="61"/>
      <c r="Z592" s="62"/>
      <c r="AA592" s="67"/>
      <c r="AB592" s="68"/>
      <c r="AC592" s="68"/>
      <c r="AD592" s="68"/>
      <c r="AE592" s="68"/>
      <c r="AF592" s="68"/>
      <c r="AG592" s="69"/>
    </row>
    <row r="593" spans="1:33" x14ac:dyDescent="0.3">
      <c r="A593" s="135"/>
      <c r="B593" s="113"/>
      <c r="C593" s="176"/>
      <c r="D593" s="28"/>
      <c r="E593" s="33"/>
      <c r="F593" s="28"/>
      <c r="G593" s="23"/>
      <c r="H593" s="25"/>
      <c r="I593" s="44"/>
      <c r="J593" s="45"/>
      <c r="K593" s="139"/>
      <c r="L593" s="25"/>
      <c r="M593" s="166"/>
      <c r="N593" s="166"/>
      <c r="O593" s="166"/>
      <c r="P593" s="166"/>
      <c r="Q593" s="166"/>
      <c r="R593" s="166"/>
      <c r="S593" s="166"/>
      <c r="T593" s="60"/>
      <c r="U593" s="61"/>
      <c r="V593" s="61"/>
      <c r="W593" s="61"/>
      <c r="X593" s="61"/>
      <c r="Y593" s="61"/>
      <c r="Z593" s="62"/>
      <c r="AA593" s="67"/>
      <c r="AB593" s="68"/>
      <c r="AC593" s="68"/>
      <c r="AD593" s="68"/>
      <c r="AE593" s="68"/>
      <c r="AF593" s="68"/>
      <c r="AG593" s="69"/>
    </row>
    <row r="594" spans="1:33" x14ac:dyDescent="0.3">
      <c r="A594" s="135"/>
      <c r="B594" s="113"/>
      <c r="C594" s="176"/>
      <c r="D594" s="28"/>
      <c r="E594" s="33"/>
      <c r="F594" s="28"/>
      <c r="G594" s="23"/>
      <c r="H594" s="25"/>
      <c r="I594" s="44"/>
      <c r="J594" s="45"/>
      <c r="K594" s="139"/>
      <c r="L594" s="25"/>
      <c r="M594" s="166"/>
      <c r="N594" s="166"/>
      <c r="O594" s="166"/>
      <c r="P594" s="166"/>
      <c r="Q594" s="166"/>
      <c r="R594" s="166"/>
      <c r="S594" s="166"/>
      <c r="T594" s="60"/>
      <c r="U594" s="61"/>
      <c r="V594" s="61"/>
      <c r="W594" s="61"/>
      <c r="X594" s="61"/>
      <c r="Y594" s="61"/>
      <c r="Z594" s="62"/>
      <c r="AA594" s="67"/>
      <c r="AB594" s="68"/>
      <c r="AC594" s="68"/>
      <c r="AD594" s="68"/>
      <c r="AE594" s="68"/>
      <c r="AF594" s="68"/>
      <c r="AG594" s="69"/>
    </row>
    <row r="595" spans="1:33" x14ac:dyDescent="0.3">
      <c r="A595" s="135"/>
      <c r="B595" s="113"/>
      <c r="C595" s="176"/>
      <c r="D595" s="28"/>
      <c r="E595" s="33"/>
      <c r="F595" s="28"/>
      <c r="G595" s="23"/>
      <c r="H595" s="25"/>
      <c r="I595" s="44"/>
      <c r="J595" s="45"/>
      <c r="K595" s="139"/>
      <c r="L595" s="25"/>
      <c r="M595" s="166"/>
      <c r="N595" s="166"/>
      <c r="O595" s="166"/>
      <c r="P595" s="166"/>
      <c r="Q595" s="166"/>
      <c r="R595" s="166"/>
      <c r="S595" s="166"/>
      <c r="T595" s="60"/>
      <c r="U595" s="61"/>
      <c r="V595" s="61"/>
      <c r="W595" s="61"/>
      <c r="X595" s="61"/>
      <c r="Y595" s="61"/>
      <c r="Z595" s="62"/>
      <c r="AA595" s="67"/>
      <c r="AB595" s="68"/>
      <c r="AC595" s="68"/>
      <c r="AD595" s="68"/>
      <c r="AE595" s="68"/>
      <c r="AF595" s="68"/>
      <c r="AG595" s="69"/>
    </row>
    <row r="596" spans="1:33" x14ac:dyDescent="0.3">
      <c r="A596" s="135"/>
      <c r="B596" s="113"/>
      <c r="C596" s="176"/>
      <c r="D596" s="28"/>
      <c r="E596" s="33"/>
      <c r="F596" s="28"/>
      <c r="G596" s="23"/>
      <c r="H596" s="25"/>
      <c r="I596" s="44"/>
      <c r="J596" s="45"/>
      <c r="K596" s="139"/>
      <c r="L596" s="25"/>
      <c r="M596" s="166"/>
      <c r="N596" s="166"/>
      <c r="O596" s="166"/>
      <c r="P596" s="166"/>
      <c r="Q596" s="166"/>
      <c r="R596" s="166"/>
      <c r="S596" s="166"/>
      <c r="T596" s="60"/>
      <c r="U596" s="61"/>
      <c r="V596" s="61"/>
      <c r="W596" s="61"/>
      <c r="X596" s="61"/>
      <c r="Y596" s="61"/>
      <c r="Z596" s="62"/>
      <c r="AA596" s="67"/>
      <c r="AB596" s="68"/>
      <c r="AC596" s="68"/>
      <c r="AD596" s="68"/>
      <c r="AE596" s="68"/>
      <c r="AF596" s="68"/>
      <c r="AG596" s="69"/>
    </row>
    <row r="597" spans="1:33" x14ac:dyDescent="0.3">
      <c r="A597" s="135"/>
      <c r="B597" s="113"/>
      <c r="C597" s="176"/>
      <c r="D597" s="28"/>
      <c r="E597" s="33"/>
      <c r="F597" s="28"/>
      <c r="G597" s="23"/>
      <c r="H597" s="25"/>
      <c r="I597" s="44"/>
      <c r="J597" s="45"/>
      <c r="K597" s="139"/>
      <c r="L597" s="25"/>
      <c r="M597" s="166"/>
      <c r="N597" s="166"/>
      <c r="O597" s="166"/>
      <c r="P597" s="166"/>
      <c r="Q597" s="166"/>
      <c r="R597" s="166"/>
      <c r="S597" s="166"/>
      <c r="T597" s="60"/>
      <c r="U597" s="61"/>
      <c r="V597" s="61"/>
      <c r="W597" s="61"/>
      <c r="X597" s="61"/>
      <c r="Y597" s="61"/>
      <c r="Z597" s="62"/>
      <c r="AA597" s="67"/>
      <c r="AB597" s="68"/>
      <c r="AC597" s="68"/>
      <c r="AD597" s="68"/>
      <c r="AE597" s="68"/>
      <c r="AF597" s="68"/>
      <c r="AG597" s="69"/>
    </row>
    <row r="598" spans="1:33" x14ac:dyDescent="0.3">
      <c r="A598" s="135"/>
      <c r="B598" s="113"/>
      <c r="C598" s="176"/>
      <c r="D598" s="28"/>
      <c r="E598" s="33"/>
      <c r="F598" s="28"/>
      <c r="G598" s="23"/>
      <c r="H598" s="25"/>
      <c r="I598" s="44"/>
      <c r="J598" s="45"/>
      <c r="K598" s="139"/>
      <c r="L598" s="25"/>
      <c r="M598" s="166"/>
      <c r="N598" s="166"/>
      <c r="O598" s="166"/>
      <c r="P598" s="166"/>
      <c r="Q598" s="166"/>
      <c r="R598" s="166"/>
      <c r="S598" s="166"/>
      <c r="T598" s="60"/>
      <c r="U598" s="61"/>
      <c r="V598" s="61"/>
      <c r="W598" s="61"/>
      <c r="X598" s="61"/>
      <c r="Y598" s="61"/>
      <c r="Z598" s="62"/>
      <c r="AA598" s="67"/>
      <c r="AB598" s="68"/>
      <c r="AC598" s="68"/>
      <c r="AD598" s="68"/>
      <c r="AE598" s="68"/>
      <c r="AF598" s="68"/>
      <c r="AG598" s="69"/>
    </row>
    <row r="599" spans="1:33" x14ac:dyDescent="0.3">
      <c r="A599" s="135"/>
      <c r="B599" s="113"/>
      <c r="C599" s="176"/>
      <c r="D599" s="28"/>
      <c r="E599" s="33"/>
      <c r="F599" s="28"/>
      <c r="G599" s="23"/>
      <c r="H599" s="25"/>
      <c r="I599" s="44"/>
      <c r="J599" s="45"/>
      <c r="K599" s="139"/>
      <c r="L599" s="25"/>
      <c r="M599" s="166"/>
      <c r="N599" s="166"/>
      <c r="O599" s="166"/>
      <c r="P599" s="166"/>
      <c r="Q599" s="166"/>
      <c r="R599" s="166"/>
      <c r="S599" s="166"/>
      <c r="T599" s="60"/>
      <c r="U599" s="61"/>
      <c r="V599" s="61"/>
      <c r="W599" s="61"/>
      <c r="X599" s="61"/>
      <c r="Y599" s="61"/>
      <c r="Z599" s="62"/>
      <c r="AA599" s="67"/>
      <c r="AB599" s="68"/>
      <c r="AC599" s="68"/>
      <c r="AD599" s="68"/>
      <c r="AE599" s="68"/>
      <c r="AF599" s="68"/>
      <c r="AG599" s="69"/>
    </row>
    <row r="600" spans="1:33" x14ac:dyDescent="0.3">
      <c r="A600" s="135"/>
      <c r="B600" s="113"/>
      <c r="C600" s="176"/>
      <c r="D600" s="28"/>
      <c r="E600" s="33"/>
      <c r="F600" s="28"/>
      <c r="G600" s="23"/>
      <c r="H600" s="25"/>
      <c r="I600" s="44"/>
      <c r="J600" s="45"/>
      <c r="K600" s="139"/>
      <c r="L600" s="25"/>
      <c r="M600" s="166"/>
      <c r="N600" s="166"/>
      <c r="O600" s="166"/>
      <c r="P600" s="166"/>
      <c r="Q600" s="166"/>
      <c r="R600" s="166"/>
      <c r="S600" s="166"/>
      <c r="T600" s="60"/>
      <c r="U600" s="61"/>
      <c r="V600" s="61"/>
      <c r="W600" s="61"/>
      <c r="X600" s="61"/>
      <c r="Y600" s="61"/>
      <c r="Z600" s="62"/>
      <c r="AA600" s="67"/>
      <c r="AB600" s="68"/>
      <c r="AC600" s="68"/>
      <c r="AD600" s="68"/>
      <c r="AE600" s="68"/>
      <c r="AF600" s="68"/>
      <c r="AG600" s="69"/>
    </row>
    <row r="601" spans="1:33" x14ac:dyDescent="0.3">
      <c r="A601" s="135"/>
      <c r="B601" s="113"/>
      <c r="C601" s="176"/>
      <c r="D601" s="28"/>
      <c r="E601" s="33"/>
      <c r="F601" s="28"/>
      <c r="G601" s="23"/>
      <c r="H601" s="25"/>
      <c r="I601" s="44"/>
      <c r="J601" s="45"/>
      <c r="K601" s="139"/>
      <c r="L601" s="25"/>
      <c r="M601" s="166"/>
      <c r="N601" s="166"/>
      <c r="O601" s="166"/>
      <c r="P601" s="166"/>
      <c r="Q601" s="166"/>
      <c r="R601" s="166"/>
      <c r="S601" s="166"/>
      <c r="T601" s="60"/>
      <c r="U601" s="61"/>
      <c r="V601" s="61"/>
      <c r="W601" s="61"/>
      <c r="X601" s="61"/>
      <c r="Y601" s="61"/>
      <c r="Z601" s="62"/>
      <c r="AA601" s="67"/>
      <c r="AB601" s="68"/>
      <c r="AC601" s="68"/>
      <c r="AD601" s="68"/>
      <c r="AE601" s="68"/>
      <c r="AF601" s="68"/>
      <c r="AG601" s="69"/>
    </row>
    <row r="602" spans="1:33" x14ac:dyDescent="0.3">
      <c r="A602" s="135"/>
      <c r="B602" s="113"/>
      <c r="C602" s="176"/>
      <c r="D602" s="28"/>
      <c r="E602" s="33"/>
      <c r="F602" s="28"/>
      <c r="G602" s="23"/>
      <c r="H602" s="25"/>
      <c r="I602" s="44"/>
      <c r="J602" s="45"/>
      <c r="K602" s="139"/>
      <c r="L602" s="25"/>
      <c r="M602" s="166"/>
      <c r="N602" s="166"/>
      <c r="O602" s="166"/>
      <c r="P602" s="166"/>
      <c r="Q602" s="166"/>
      <c r="R602" s="166"/>
      <c r="S602" s="166"/>
      <c r="T602" s="60"/>
      <c r="U602" s="61"/>
      <c r="V602" s="61"/>
      <c r="W602" s="61"/>
      <c r="X602" s="61"/>
      <c r="Y602" s="61"/>
      <c r="Z602" s="62"/>
      <c r="AA602" s="67"/>
      <c r="AB602" s="68"/>
      <c r="AC602" s="68"/>
      <c r="AD602" s="68"/>
      <c r="AE602" s="68"/>
      <c r="AF602" s="68"/>
      <c r="AG602" s="69"/>
    </row>
    <row r="603" spans="1:33" x14ac:dyDescent="0.3">
      <c r="A603" s="135"/>
      <c r="B603" s="113"/>
      <c r="C603" s="176"/>
      <c r="D603" s="28"/>
      <c r="E603" s="33"/>
      <c r="F603" s="28"/>
      <c r="G603" s="23"/>
      <c r="H603" s="25"/>
      <c r="I603" s="44"/>
      <c r="J603" s="45"/>
      <c r="K603" s="139"/>
      <c r="L603" s="25"/>
      <c r="M603" s="166"/>
      <c r="N603" s="166"/>
      <c r="O603" s="166"/>
      <c r="P603" s="166"/>
      <c r="Q603" s="166"/>
      <c r="R603" s="166"/>
      <c r="S603" s="166"/>
      <c r="T603" s="60"/>
      <c r="U603" s="61"/>
      <c r="V603" s="61"/>
      <c r="W603" s="61"/>
      <c r="X603" s="61"/>
      <c r="Y603" s="61"/>
      <c r="Z603" s="62"/>
      <c r="AA603" s="67"/>
      <c r="AB603" s="68"/>
      <c r="AC603" s="68"/>
      <c r="AD603" s="68"/>
      <c r="AE603" s="68"/>
      <c r="AF603" s="68"/>
      <c r="AG603" s="69"/>
    </row>
    <row r="604" spans="1:33" x14ac:dyDescent="0.3">
      <c r="A604" s="135"/>
      <c r="B604" s="113"/>
      <c r="C604" s="176"/>
      <c r="D604" s="28"/>
      <c r="E604" s="33"/>
      <c r="F604" s="28"/>
      <c r="G604" s="23"/>
      <c r="H604" s="25"/>
      <c r="I604" s="44"/>
      <c r="J604" s="45"/>
      <c r="K604" s="139"/>
      <c r="L604" s="25"/>
      <c r="M604" s="166"/>
      <c r="N604" s="166"/>
      <c r="O604" s="166"/>
      <c r="P604" s="166"/>
      <c r="Q604" s="166"/>
      <c r="R604" s="166"/>
      <c r="S604" s="166"/>
      <c r="T604" s="60"/>
      <c r="U604" s="61"/>
      <c r="V604" s="61"/>
      <c r="W604" s="61"/>
      <c r="X604" s="61"/>
      <c r="Y604" s="61"/>
      <c r="Z604" s="62"/>
      <c r="AA604" s="67"/>
      <c r="AB604" s="68"/>
      <c r="AC604" s="68"/>
      <c r="AD604" s="68"/>
      <c r="AE604" s="68"/>
      <c r="AF604" s="68"/>
      <c r="AG604" s="69"/>
    </row>
    <row r="605" spans="1:33" x14ac:dyDescent="0.3">
      <c r="A605" s="135"/>
      <c r="B605" s="113"/>
      <c r="C605" s="176"/>
      <c r="D605" s="28"/>
      <c r="E605" s="33"/>
      <c r="F605" s="28"/>
      <c r="G605" s="23"/>
      <c r="H605" s="25"/>
      <c r="I605" s="44"/>
      <c r="J605" s="45"/>
      <c r="K605" s="139"/>
      <c r="L605" s="25"/>
      <c r="M605" s="166"/>
      <c r="N605" s="166"/>
      <c r="O605" s="166"/>
      <c r="P605" s="166"/>
      <c r="Q605" s="166"/>
      <c r="R605" s="166"/>
      <c r="S605" s="166"/>
      <c r="T605" s="60"/>
      <c r="U605" s="61"/>
      <c r="V605" s="61"/>
      <c r="W605" s="61"/>
      <c r="X605" s="61"/>
      <c r="Y605" s="61"/>
      <c r="Z605" s="62"/>
      <c r="AA605" s="67"/>
      <c r="AB605" s="68"/>
      <c r="AC605" s="68"/>
      <c r="AD605" s="68"/>
      <c r="AE605" s="68"/>
      <c r="AF605" s="68"/>
      <c r="AG605" s="69"/>
    </row>
    <row r="606" spans="1:33" x14ac:dyDescent="0.3">
      <c r="A606" s="135"/>
      <c r="B606" s="113"/>
      <c r="C606" s="176"/>
      <c r="D606" s="28"/>
      <c r="E606" s="33"/>
      <c r="F606" s="28"/>
      <c r="G606" s="23"/>
      <c r="H606" s="25"/>
      <c r="I606" s="44"/>
      <c r="J606" s="45"/>
      <c r="K606" s="139"/>
      <c r="L606" s="25"/>
      <c r="M606" s="166"/>
      <c r="N606" s="166"/>
      <c r="O606" s="166"/>
      <c r="P606" s="166"/>
      <c r="Q606" s="166"/>
      <c r="R606" s="166"/>
      <c r="S606" s="166"/>
      <c r="T606" s="60"/>
      <c r="U606" s="61"/>
      <c r="V606" s="61"/>
      <c r="W606" s="61"/>
      <c r="X606" s="61"/>
      <c r="Y606" s="61"/>
      <c r="Z606" s="62"/>
      <c r="AA606" s="67"/>
      <c r="AB606" s="68"/>
      <c r="AC606" s="68"/>
      <c r="AD606" s="68"/>
      <c r="AE606" s="68"/>
      <c r="AF606" s="68"/>
      <c r="AG606" s="69"/>
    </row>
    <row r="607" spans="1:33" x14ac:dyDescent="0.3">
      <c r="A607" s="135"/>
      <c r="B607" s="113"/>
      <c r="C607" s="176"/>
      <c r="D607" s="28"/>
      <c r="E607" s="33"/>
      <c r="F607" s="28"/>
      <c r="G607" s="23"/>
      <c r="H607" s="25"/>
      <c r="I607" s="44"/>
      <c r="J607" s="45"/>
      <c r="K607" s="139"/>
      <c r="L607" s="25"/>
      <c r="M607" s="166"/>
      <c r="N607" s="166"/>
      <c r="O607" s="166"/>
      <c r="P607" s="166"/>
      <c r="Q607" s="166"/>
      <c r="R607" s="166"/>
      <c r="S607" s="166"/>
      <c r="T607" s="60"/>
      <c r="U607" s="61"/>
      <c r="V607" s="61"/>
      <c r="W607" s="61"/>
      <c r="X607" s="61"/>
      <c r="Y607" s="61"/>
      <c r="Z607" s="62"/>
      <c r="AA607" s="67"/>
      <c r="AB607" s="68"/>
      <c r="AC607" s="68"/>
      <c r="AD607" s="68"/>
      <c r="AE607" s="68"/>
      <c r="AF607" s="68"/>
      <c r="AG607" s="69"/>
    </row>
    <row r="608" spans="1:33" x14ac:dyDescent="0.3">
      <c r="A608" s="135"/>
      <c r="B608" s="113"/>
      <c r="C608" s="176"/>
      <c r="D608" s="28"/>
      <c r="E608" s="33"/>
      <c r="F608" s="28"/>
      <c r="G608" s="23"/>
      <c r="H608" s="25"/>
      <c r="I608" s="44"/>
      <c r="J608" s="45"/>
      <c r="K608" s="139"/>
      <c r="L608" s="25"/>
      <c r="M608" s="166"/>
      <c r="N608" s="166"/>
      <c r="O608" s="166"/>
      <c r="P608" s="166"/>
      <c r="Q608" s="166"/>
      <c r="R608" s="166"/>
      <c r="S608" s="166"/>
      <c r="T608" s="60"/>
      <c r="U608" s="61"/>
      <c r="V608" s="61"/>
      <c r="W608" s="61"/>
      <c r="X608" s="61"/>
      <c r="Y608" s="61"/>
      <c r="Z608" s="62"/>
      <c r="AA608" s="67"/>
      <c r="AB608" s="68"/>
      <c r="AC608" s="68"/>
      <c r="AD608" s="68"/>
      <c r="AE608" s="68"/>
      <c r="AF608" s="68"/>
      <c r="AG608" s="69"/>
    </row>
    <row r="609" spans="1:33" x14ac:dyDescent="0.3">
      <c r="A609" s="135"/>
      <c r="B609" s="113"/>
      <c r="C609" s="176"/>
      <c r="D609" s="28"/>
      <c r="E609" s="33"/>
      <c r="F609" s="28"/>
      <c r="G609" s="23"/>
      <c r="H609" s="25"/>
      <c r="I609" s="44"/>
      <c r="J609" s="45"/>
      <c r="K609" s="139"/>
      <c r="L609" s="25"/>
      <c r="M609" s="166"/>
      <c r="N609" s="166"/>
      <c r="O609" s="166"/>
      <c r="P609" s="166"/>
      <c r="Q609" s="166"/>
      <c r="R609" s="166"/>
      <c r="S609" s="166"/>
      <c r="T609" s="60"/>
      <c r="U609" s="61"/>
      <c r="V609" s="61"/>
      <c r="W609" s="61"/>
      <c r="X609" s="61"/>
      <c r="Y609" s="61"/>
      <c r="Z609" s="62"/>
      <c r="AA609" s="67"/>
      <c r="AB609" s="68"/>
      <c r="AC609" s="68"/>
      <c r="AD609" s="68"/>
      <c r="AE609" s="68"/>
      <c r="AF609" s="68"/>
      <c r="AG609" s="69"/>
    </row>
    <row r="610" spans="1:33" x14ac:dyDescent="0.3">
      <c r="A610" s="135"/>
      <c r="B610" s="113"/>
      <c r="C610" s="176"/>
      <c r="D610" s="28"/>
      <c r="E610" s="33"/>
      <c r="F610" s="28"/>
      <c r="G610" s="23"/>
      <c r="H610" s="25"/>
      <c r="I610" s="44"/>
      <c r="J610" s="45"/>
      <c r="K610" s="139"/>
      <c r="L610" s="25"/>
      <c r="M610" s="166"/>
      <c r="N610" s="166"/>
      <c r="O610" s="166"/>
      <c r="P610" s="166"/>
      <c r="Q610" s="166"/>
      <c r="R610" s="166"/>
      <c r="S610" s="166"/>
      <c r="T610" s="60"/>
      <c r="U610" s="61"/>
      <c r="V610" s="61"/>
      <c r="W610" s="61"/>
      <c r="X610" s="61"/>
      <c r="Y610" s="61"/>
      <c r="Z610" s="62"/>
      <c r="AA610" s="67"/>
      <c r="AB610" s="68"/>
      <c r="AC610" s="68"/>
      <c r="AD610" s="68"/>
      <c r="AE610" s="68"/>
      <c r="AF610" s="68"/>
      <c r="AG610" s="69"/>
    </row>
    <row r="611" spans="1:33" x14ac:dyDescent="0.3">
      <c r="A611" s="135"/>
      <c r="B611" s="113"/>
      <c r="C611" s="176"/>
      <c r="D611" s="28"/>
      <c r="E611" s="33"/>
      <c r="F611" s="28"/>
      <c r="G611" s="23"/>
      <c r="H611" s="25"/>
      <c r="I611" s="44"/>
      <c r="J611" s="45"/>
      <c r="K611" s="139"/>
      <c r="L611" s="25"/>
      <c r="M611" s="166"/>
      <c r="N611" s="166"/>
      <c r="O611" s="166"/>
      <c r="P611" s="166"/>
      <c r="Q611" s="166"/>
      <c r="R611" s="166"/>
      <c r="S611" s="166"/>
      <c r="T611" s="60"/>
      <c r="U611" s="61"/>
      <c r="V611" s="61"/>
      <c r="W611" s="61"/>
      <c r="X611" s="61"/>
      <c r="Y611" s="61"/>
      <c r="Z611" s="62"/>
      <c r="AA611" s="67"/>
      <c r="AB611" s="68"/>
      <c r="AC611" s="68"/>
      <c r="AD611" s="68"/>
      <c r="AE611" s="68"/>
      <c r="AF611" s="68"/>
      <c r="AG611" s="69"/>
    </row>
    <row r="612" spans="1:33" x14ac:dyDescent="0.3">
      <c r="A612" s="135"/>
      <c r="B612" s="113"/>
      <c r="C612" s="176"/>
      <c r="D612" s="28"/>
      <c r="E612" s="33"/>
      <c r="F612" s="28"/>
      <c r="G612" s="23"/>
      <c r="H612" s="25"/>
      <c r="I612" s="44"/>
      <c r="J612" s="45"/>
      <c r="K612" s="139"/>
      <c r="L612" s="25"/>
      <c r="M612" s="166"/>
      <c r="N612" s="166"/>
      <c r="O612" s="166"/>
      <c r="P612" s="166"/>
      <c r="Q612" s="166"/>
      <c r="R612" s="166"/>
      <c r="S612" s="166"/>
      <c r="T612" s="60"/>
      <c r="U612" s="61"/>
      <c r="V612" s="61"/>
      <c r="W612" s="61"/>
      <c r="X612" s="61"/>
      <c r="Y612" s="61"/>
      <c r="Z612" s="62"/>
      <c r="AA612" s="67"/>
      <c r="AB612" s="68"/>
      <c r="AC612" s="68"/>
      <c r="AD612" s="68"/>
      <c r="AE612" s="68"/>
      <c r="AF612" s="68"/>
      <c r="AG612" s="69"/>
    </row>
    <row r="613" spans="1:33" x14ac:dyDescent="0.3">
      <c r="A613" s="135"/>
      <c r="B613" s="113"/>
      <c r="C613" s="176"/>
      <c r="D613" s="28"/>
      <c r="E613" s="33"/>
      <c r="F613" s="28"/>
      <c r="G613" s="23"/>
      <c r="H613" s="25"/>
      <c r="I613" s="44"/>
      <c r="J613" s="45"/>
      <c r="K613" s="139"/>
      <c r="L613" s="25"/>
      <c r="M613" s="166"/>
      <c r="N613" s="166"/>
      <c r="O613" s="166"/>
      <c r="P613" s="166"/>
      <c r="Q613" s="166"/>
      <c r="R613" s="166"/>
      <c r="S613" s="166"/>
      <c r="T613" s="60"/>
      <c r="U613" s="61"/>
      <c r="V613" s="61"/>
      <c r="W613" s="61"/>
      <c r="X613" s="61"/>
      <c r="Y613" s="61"/>
      <c r="Z613" s="62"/>
      <c r="AA613" s="67"/>
      <c r="AB613" s="68"/>
      <c r="AC613" s="68"/>
      <c r="AD613" s="68"/>
      <c r="AE613" s="68"/>
      <c r="AF613" s="68"/>
      <c r="AG613" s="69"/>
    </row>
    <row r="614" spans="1:33" x14ac:dyDescent="0.3">
      <c r="A614" s="135"/>
      <c r="B614" s="113"/>
      <c r="C614" s="176"/>
      <c r="D614" s="28"/>
      <c r="E614" s="33"/>
      <c r="F614" s="28"/>
      <c r="G614" s="23"/>
      <c r="H614" s="25"/>
      <c r="I614" s="44"/>
      <c r="J614" s="45"/>
      <c r="K614" s="139"/>
      <c r="L614" s="25"/>
      <c r="M614" s="166"/>
      <c r="N614" s="166"/>
      <c r="O614" s="166"/>
      <c r="P614" s="166"/>
      <c r="Q614" s="166"/>
      <c r="R614" s="166"/>
      <c r="S614" s="166"/>
      <c r="T614" s="60"/>
      <c r="U614" s="61"/>
      <c r="V614" s="61"/>
      <c r="W614" s="61"/>
      <c r="X614" s="61"/>
      <c r="Y614" s="61"/>
      <c r="Z614" s="62"/>
      <c r="AA614" s="67"/>
      <c r="AB614" s="68"/>
      <c r="AC614" s="68"/>
      <c r="AD614" s="68"/>
      <c r="AE614" s="68"/>
      <c r="AF614" s="68"/>
      <c r="AG614" s="69"/>
    </row>
    <row r="615" spans="1:33" x14ac:dyDescent="0.3">
      <c r="A615" s="135"/>
      <c r="B615" s="113"/>
      <c r="C615" s="176"/>
      <c r="D615" s="28"/>
      <c r="E615" s="33"/>
      <c r="F615" s="28"/>
      <c r="G615" s="23"/>
      <c r="H615" s="25"/>
      <c r="I615" s="44"/>
      <c r="J615" s="45"/>
      <c r="K615" s="139"/>
      <c r="L615" s="25"/>
      <c r="M615" s="166"/>
      <c r="N615" s="166"/>
      <c r="O615" s="166"/>
      <c r="P615" s="166"/>
      <c r="Q615" s="166"/>
      <c r="R615" s="166"/>
      <c r="S615" s="166"/>
      <c r="T615" s="60"/>
      <c r="U615" s="61"/>
      <c r="V615" s="61"/>
      <c r="W615" s="61"/>
      <c r="X615" s="61"/>
      <c r="Y615" s="61"/>
      <c r="Z615" s="62"/>
      <c r="AA615" s="67"/>
      <c r="AB615" s="68"/>
      <c r="AC615" s="68"/>
      <c r="AD615" s="68"/>
      <c r="AE615" s="68"/>
      <c r="AF615" s="68"/>
      <c r="AG615" s="69"/>
    </row>
    <row r="616" spans="1:33" x14ac:dyDescent="0.3">
      <c r="A616" s="135"/>
      <c r="B616" s="113"/>
      <c r="C616" s="176"/>
      <c r="D616" s="28"/>
      <c r="E616" s="33"/>
      <c r="F616" s="28"/>
      <c r="G616" s="23"/>
      <c r="H616" s="25"/>
      <c r="I616" s="44"/>
      <c r="J616" s="45"/>
      <c r="K616" s="139"/>
      <c r="L616" s="25"/>
      <c r="M616" s="166"/>
      <c r="N616" s="166"/>
      <c r="O616" s="166"/>
      <c r="P616" s="166"/>
      <c r="Q616" s="166"/>
      <c r="R616" s="166"/>
      <c r="S616" s="166"/>
      <c r="T616" s="60"/>
      <c r="U616" s="61"/>
      <c r="V616" s="61"/>
      <c r="W616" s="61"/>
      <c r="X616" s="61"/>
      <c r="Y616" s="61"/>
      <c r="Z616" s="62"/>
      <c r="AA616" s="67"/>
      <c r="AB616" s="68"/>
      <c r="AC616" s="68"/>
      <c r="AD616" s="68"/>
      <c r="AE616" s="68"/>
      <c r="AF616" s="68"/>
      <c r="AG616" s="69"/>
    </row>
    <row r="617" spans="1:33" x14ac:dyDescent="0.3">
      <c r="A617" s="135"/>
      <c r="B617" s="113"/>
      <c r="C617" s="176"/>
      <c r="D617" s="28"/>
      <c r="E617" s="33"/>
      <c r="F617" s="28"/>
      <c r="G617" s="23"/>
      <c r="H617" s="25"/>
      <c r="I617" s="44"/>
      <c r="J617" s="45"/>
      <c r="K617" s="139"/>
      <c r="L617" s="25"/>
      <c r="M617" s="166"/>
      <c r="N617" s="166"/>
      <c r="O617" s="166"/>
      <c r="P617" s="166"/>
      <c r="Q617" s="166"/>
      <c r="R617" s="166"/>
      <c r="S617" s="166"/>
      <c r="T617" s="60"/>
      <c r="U617" s="61"/>
      <c r="V617" s="61"/>
      <c r="W617" s="61"/>
      <c r="X617" s="61"/>
      <c r="Y617" s="61"/>
      <c r="Z617" s="62"/>
      <c r="AA617" s="67"/>
      <c r="AB617" s="68"/>
      <c r="AC617" s="68"/>
      <c r="AD617" s="68"/>
      <c r="AE617" s="68"/>
      <c r="AF617" s="68"/>
      <c r="AG617" s="69"/>
    </row>
    <row r="618" spans="1:33" x14ac:dyDescent="0.3">
      <c r="A618" s="135"/>
      <c r="B618" s="113"/>
      <c r="C618" s="176"/>
      <c r="D618" s="28"/>
      <c r="E618" s="33"/>
      <c r="F618" s="28"/>
      <c r="G618" s="23"/>
      <c r="H618" s="25"/>
      <c r="I618" s="44"/>
      <c r="J618" s="45"/>
      <c r="K618" s="139"/>
      <c r="L618" s="25"/>
      <c r="M618" s="166"/>
      <c r="N618" s="166"/>
      <c r="O618" s="166"/>
      <c r="P618" s="166"/>
      <c r="Q618" s="166"/>
      <c r="R618" s="166"/>
      <c r="S618" s="166"/>
      <c r="T618" s="60"/>
      <c r="U618" s="61"/>
      <c r="V618" s="61"/>
      <c r="W618" s="61"/>
      <c r="X618" s="61"/>
      <c r="Y618" s="61"/>
      <c r="Z618" s="62"/>
      <c r="AA618" s="67"/>
      <c r="AB618" s="68"/>
      <c r="AC618" s="68"/>
      <c r="AD618" s="68"/>
      <c r="AE618" s="68"/>
      <c r="AF618" s="68"/>
      <c r="AG618" s="69"/>
    </row>
    <row r="619" spans="1:33" x14ac:dyDescent="0.3">
      <c r="A619" s="135"/>
      <c r="B619" s="113"/>
      <c r="C619" s="176"/>
      <c r="D619" s="28"/>
      <c r="E619" s="33"/>
      <c r="F619" s="28"/>
      <c r="G619" s="23"/>
      <c r="H619" s="25"/>
      <c r="I619" s="44"/>
      <c r="J619" s="45"/>
      <c r="K619" s="139"/>
      <c r="L619" s="25"/>
      <c r="M619" s="166"/>
      <c r="N619" s="166"/>
      <c r="O619" s="166"/>
      <c r="P619" s="166"/>
      <c r="Q619" s="166"/>
      <c r="R619" s="166"/>
      <c r="S619" s="166"/>
      <c r="T619" s="60"/>
      <c r="U619" s="61"/>
      <c r="V619" s="61"/>
      <c r="W619" s="61"/>
      <c r="X619" s="61"/>
      <c r="Y619" s="61"/>
      <c r="Z619" s="62"/>
      <c r="AA619" s="67"/>
      <c r="AB619" s="68"/>
      <c r="AC619" s="68"/>
      <c r="AD619" s="68"/>
      <c r="AE619" s="68"/>
      <c r="AF619" s="68"/>
      <c r="AG619" s="69"/>
    </row>
    <row r="620" spans="1:33" x14ac:dyDescent="0.3">
      <c r="A620" s="135"/>
      <c r="B620" s="113"/>
      <c r="C620" s="176"/>
      <c r="D620" s="28"/>
      <c r="E620" s="33"/>
      <c r="F620" s="28"/>
      <c r="G620" s="23"/>
      <c r="H620" s="25"/>
      <c r="I620" s="44"/>
      <c r="J620" s="45"/>
      <c r="K620" s="139"/>
      <c r="L620" s="25"/>
      <c r="M620" s="166"/>
      <c r="N620" s="166"/>
      <c r="O620" s="166"/>
      <c r="P620" s="166"/>
      <c r="Q620" s="166"/>
      <c r="R620" s="166"/>
      <c r="S620" s="166"/>
      <c r="T620" s="60"/>
      <c r="U620" s="61"/>
      <c r="V620" s="61"/>
      <c r="W620" s="61"/>
      <c r="X620" s="61"/>
      <c r="Y620" s="61"/>
      <c r="Z620" s="62"/>
      <c r="AA620" s="67"/>
      <c r="AB620" s="68"/>
      <c r="AC620" s="68"/>
      <c r="AD620" s="68"/>
      <c r="AE620" s="68"/>
      <c r="AF620" s="68"/>
      <c r="AG620" s="69"/>
    </row>
    <row r="621" spans="1:33" x14ac:dyDescent="0.3">
      <c r="A621" s="135"/>
      <c r="B621" s="113"/>
      <c r="C621" s="176"/>
      <c r="D621" s="28"/>
      <c r="E621" s="33"/>
      <c r="F621" s="28"/>
      <c r="G621" s="23"/>
      <c r="H621" s="25"/>
      <c r="I621" s="44"/>
      <c r="J621" s="45"/>
      <c r="K621" s="139"/>
      <c r="L621" s="25"/>
      <c r="M621" s="166"/>
      <c r="N621" s="166"/>
      <c r="O621" s="166"/>
      <c r="P621" s="166"/>
      <c r="Q621" s="166"/>
      <c r="R621" s="166"/>
      <c r="S621" s="166"/>
      <c r="T621" s="60"/>
      <c r="U621" s="61"/>
      <c r="V621" s="61"/>
      <c r="W621" s="61"/>
      <c r="X621" s="61"/>
      <c r="Y621" s="61"/>
      <c r="Z621" s="62"/>
      <c r="AA621" s="67"/>
      <c r="AB621" s="68"/>
      <c r="AC621" s="68"/>
      <c r="AD621" s="68"/>
      <c r="AE621" s="68"/>
      <c r="AF621" s="68"/>
      <c r="AG621" s="69"/>
    </row>
    <row r="622" spans="1:33" x14ac:dyDescent="0.3">
      <c r="A622" s="135"/>
      <c r="B622" s="113"/>
      <c r="C622" s="176"/>
      <c r="D622" s="28"/>
      <c r="E622" s="33"/>
      <c r="F622" s="28"/>
      <c r="G622" s="23"/>
      <c r="H622" s="25"/>
      <c r="I622" s="44"/>
      <c r="J622" s="45"/>
      <c r="K622" s="139"/>
      <c r="L622" s="25"/>
      <c r="M622" s="166"/>
      <c r="N622" s="166"/>
      <c r="O622" s="166"/>
      <c r="P622" s="166"/>
      <c r="Q622" s="166"/>
      <c r="R622" s="166"/>
      <c r="S622" s="166"/>
      <c r="T622" s="60"/>
      <c r="U622" s="61"/>
      <c r="V622" s="61"/>
      <c r="W622" s="61"/>
      <c r="X622" s="61"/>
      <c r="Y622" s="61"/>
      <c r="Z622" s="62"/>
      <c r="AA622" s="67"/>
      <c r="AB622" s="68"/>
      <c r="AC622" s="68"/>
      <c r="AD622" s="68"/>
      <c r="AE622" s="68"/>
      <c r="AF622" s="68"/>
      <c r="AG622" s="69"/>
    </row>
    <row r="623" spans="1:33" x14ac:dyDescent="0.3">
      <c r="A623" s="135"/>
      <c r="B623" s="113"/>
      <c r="C623" s="176"/>
      <c r="D623" s="28"/>
      <c r="E623" s="33"/>
      <c r="F623" s="28"/>
      <c r="G623" s="23"/>
      <c r="H623" s="25"/>
      <c r="I623" s="44"/>
      <c r="J623" s="45"/>
      <c r="K623" s="139"/>
      <c r="L623" s="25"/>
      <c r="M623" s="166"/>
      <c r="N623" s="166"/>
      <c r="O623" s="166"/>
      <c r="P623" s="166"/>
      <c r="Q623" s="166"/>
      <c r="R623" s="166"/>
      <c r="S623" s="166"/>
      <c r="T623" s="60"/>
      <c r="U623" s="61"/>
      <c r="V623" s="61"/>
      <c r="W623" s="61"/>
      <c r="X623" s="61"/>
      <c r="Y623" s="61"/>
      <c r="Z623" s="62"/>
      <c r="AA623" s="67"/>
      <c r="AB623" s="68"/>
      <c r="AC623" s="68"/>
      <c r="AD623" s="68"/>
      <c r="AE623" s="68"/>
      <c r="AF623" s="68"/>
      <c r="AG623" s="69"/>
    </row>
    <row r="624" spans="1:33" x14ac:dyDescent="0.3">
      <c r="A624" s="135"/>
      <c r="B624" s="113"/>
      <c r="C624" s="176"/>
      <c r="D624" s="28"/>
      <c r="E624" s="33"/>
      <c r="F624" s="28"/>
      <c r="G624" s="23"/>
      <c r="H624" s="25"/>
      <c r="I624" s="44"/>
      <c r="J624" s="45"/>
      <c r="K624" s="139"/>
      <c r="L624" s="25"/>
      <c r="M624" s="166"/>
      <c r="N624" s="166"/>
      <c r="O624" s="166"/>
      <c r="P624" s="166"/>
      <c r="Q624" s="166"/>
      <c r="R624" s="166"/>
      <c r="S624" s="166"/>
      <c r="T624" s="60"/>
      <c r="U624" s="61"/>
      <c r="V624" s="61"/>
      <c r="W624" s="61"/>
      <c r="X624" s="61"/>
      <c r="Y624" s="61"/>
      <c r="Z624" s="62"/>
      <c r="AA624" s="67"/>
      <c r="AB624" s="68"/>
      <c r="AC624" s="68"/>
      <c r="AD624" s="68"/>
      <c r="AE624" s="68"/>
      <c r="AF624" s="68"/>
      <c r="AG624" s="69"/>
    </row>
    <row r="625" spans="1:33" x14ac:dyDescent="0.3">
      <c r="A625" s="135"/>
      <c r="B625" s="113"/>
      <c r="C625" s="176"/>
      <c r="D625" s="28"/>
      <c r="E625" s="33"/>
      <c r="F625" s="28"/>
      <c r="G625" s="23"/>
      <c r="H625" s="25"/>
      <c r="I625" s="44"/>
      <c r="J625" s="45"/>
      <c r="K625" s="139"/>
      <c r="L625" s="25"/>
      <c r="M625" s="166"/>
      <c r="N625" s="166"/>
      <c r="O625" s="166"/>
      <c r="P625" s="166"/>
      <c r="Q625" s="166"/>
      <c r="R625" s="166"/>
      <c r="S625" s="166"/>
      <c r="T625" s="60"/>
      <c r="U625" s="61"/>
      <c r="V625" s="61"/>
      <c r="W625" s="61"/>
      <c r="X625" s="61"/>
      <c r="Y625" s="61"/>
      <c r="Z625" s="62"/>
      <c r="AA625" s="67"/>
      <c r="AB625" s="68"/>
      <c r="AC625" s="68"/>
      <c r="AD625" s="68"/>
      <c r="AE625" s="68"/>
      <c r="AF625" s="68"/>
      <c r="AG625" s="69"/>
    </row>
    <row r="626" spans="1:33" x14ac:dyDescent="0.3">
      <c r="A626" s="135"/>
      <c r="B626" s="113"/>
      <c r="C626" s="176"/>
      <c r="D626" s="28"/>
      <c r="E626" s="33"/>
      <c r="F626" s="28"/>
      <c r="G626" s="23"/>
      <c r="H626" s="25"/>
      <c r="I626" s="44"/>
      <c r="J626" s="45"/>
      <c r="K626" s="139"/>
      <c r="L626" s="25"/>
      <c r="M626" s="166"/>
      <c r="N626" s="166"/>
      <c r="O626" s="166"/>
      <c r="P626" s="166"/>
      <c r="Q626" s="166"/>
      <c r="R626" s="166"/>
      <c r="S626" s="166"/>
      <c r="T626" s="60"/>
      <c r="U626" s="61"/>
      <c r="V626" s="61"/>
      <c r="W626" s="61"/>
      <c r="X626" s="61"/>
      <c r="Y626" s="61"/>
      <c r="Z626" s="62"/>
      <c r="AA626" s="67"/>
      <c r="AB626" s="68"/>
      <c r="AC626" s="68"/>
      <c r="AD626" s="68"/>
      <c r="AE626" s="68"/>
      <c r="AF626" s="68"/>
      <c r="AG626" s="69"/>
    </row>
    <row r="627" spans="1:33" x14ac:dyDescent="0.3">
      <c r="A627" s="135"/>
      <c r="B627" s="113"/>
      <c r="C627" s="176"/>
      <c r="D627" s="28"/>
      <c r="E627" s="33"/>
      <c r="F627" s="28"/>
      <c r="G627" s="23"/>
      <c r="H627" s="25"/>
      <c r="I627" s="44"/>
      <c r="J627" s="45"/>
      <c r="K627" s="139"/>
      <c r="L627" s="25"/>
      <c r="M627" s="166"/>
      <c r="N627" s="166"/>
      <c r="O627" s="166"/>
      <c r="P627" s="166"/>
      <c r="Q627" s="166"/>
      <c r="R627" s="166"/>
      <c r="S627" s="166"/>
      <c r="T627" s="60"/>
      <c r="U627" s="61"/>
      <c r="V627" s="61"/>
      <c r="W627" s="61"/>
      <c r="X627" s="61"/>
      <c r="Y627" s="61"/>
      <c r="Z627" s="62"/>
      <c r="AA627" s="67"/>
      <c r="AB627" s="68"/>
      <c r="AC627" s="68"/>
      <c r="AD627" s="68"/>
      <c r="AE627" s="68"/>
      <c r="AF627" s="68"/>
      <c r="AG627" s="69"/>
    </row>
    <row r="628" spans="1:33" x14ac:dyDescent="0.3">
      <c r="A628" s="135"/>
      <c r="B628" s="113"/>
      <c r="C628" s="176"/>
      <c r="D628" s="28"/>
      <c r="E628" s="33"/>
      <c r="F628" s="28"/>
      <c r="G628" s="23"/>
      <c r="H628" s="25"/>
      <c r="I628" s="44"/>
      <c r="J628" s="45"/>
      <c r="K628" s="139"/>
      <c r="L628" s="25"/>
      <c r="M628" s="166"/>
      <c r="N628" s="166"/>
      <c r="O628" s="166"/>
      <c r="P628" s="166"/>
      <c r="Q628" s="166"/>
      <c r="R628" s="166"/>
      <c r="S628" s="166"/>
      <c r="T628" s="60"/>
      <c r="U628" s="61"/>
      <c r="V628" s="61"/>
      <c r="W628" s="61"/>
      <c r="X628" s="61"/>
      <c r="Y628" s="61"/>
      <c r="Z628" s="62"/>
      <c r="AA628" s="67"/>
      <c r="AB628" s="68"/>
      <c r="AC628" s="68"/>
      <c r="AD628" s="68"/>
      <c r="AE628" s="68"/>
      <c r="AF628" s="68"/>
      <c r="AG628" s="69"/>
    </row>
    <row r="629" spans="1:33" x14ac:dyDescent="0.3">
      <c r="A629" s="135"/>
      <c r="B629" s="113"/>
      <c r="C629" s="176"/>
      <c r="D629" s="28"/>
      <c r="E629" s="33"/>
      <c r="F629" s="28"/>
      <c r="G629" s="23"/>
      <c r="H629" s="25"/>
      <c r="I629" s="44"/>
      <c r="J629" s="45"/>
      <c r="K629" s="139"/>
      <c r="L629" s="25"/>
      <c r="M629" s="166"/>
      <c r="N629" s="166"/>
      <c r="O629" s="166"/>
      <c r="P629" s="166"/>
      <c r="Q629" s="166"/>
      <c r="R629" s="166"/>
      <c r="S629" s="166"/>
      <c r="T629" s="60"/>
      <c r="U629" s="61"/>
      <c r="V629" s="61"/>
      <c r="W629" s="61"/>
      <c r="X629" s="61"/>
      <c r="Y629" s="61"/>
      <c r="Z629" s="62"/>
      <c r="AA629" s="67"/>
      <c r="AB629" s="68"/>
      <c r="AC629" s="68"/>
      <c r="AD629" s="68"/>
      <c r="AE629" s="68"/>
      <c r="AF629" s="68"/>
      <c r="AG629" s="69"/>
    </row>
    <row r="630" spans="1:33" x14ac:dyDescent="0.3">
      <c r="A630" s="135"/>
      <c r="B630" s="113"/>
      <c r="C630" s="176"/>
      <c r="D630" s="28"/>
      <c r="E630" s="33"/>
      <c r="F630" s="28"/>
      <c r="G630" s="23"/>
      <c r="H630" s="25"/>
      <c r="I630" s="44"/>
      <c r="J630" s="45"/>
      <c r="K630" s="139"/>
      <c r="L630" s="25"/>
      <c r="M630" s="166"/>
      <c r="N630" s="166"/>
      <c r="O630" s="166"/>
      <c r="P630" s="166"/>
      <c r="Q630" s="166"/>
      <c r="R630" s="166"/>
      <c r="S630" s="166"/>
      <c r="T630" s="60"/>
      <c r="U630" s="61"/>
      <c r="V630" s="61"/>
      <c r="W630" s="61"/>
      <c r="X630" s="61"/>
      <c r="Y630" s="61"/>
      <c r="Z630" s="62"/>
      <c r="AA630" s="67"/>
      <c r="AB630" s="68"/>
      <c r="AC630" s="68"/>
      <c r="AD630" s="68"/>
      <c r="AE630" s="68"/>
      <c r="AF630" s="68"/>
      <c r="AG630" s="69"/>
    </row>
    <row r="631" spans="1:33" x14ac:dyDescent="0.3">
      <c r="A631" s="135"/>
      <c r="B631" s="113"/>
      <c r="C631" s="176"/>
      <c r="D631" s="28"/>
      <c r="E631" s="33"/>
      <c r="F631" s="28"/>
      <c r="G631" s="23"/>
      <c r="H631" s="25"/>
      <c r="I631" s="44"/>
      <c r="J631" s="45"/>
      <c r="K631" s="139"/>
      <c r="L631" s="25"/>
      <c r="M631" s="166"/>
      <c r="N631" s="166"/>
      <c r="O631" s="166"/>
      <c r="P631" s="166"/>
      <c r="Q631" s="166"/>
      <c r="R631" s="166"/>
      <c r="S631" s="166"/>
      <c r="T631" s="60"/>
      <c r="U631" s="61"/>
      <c r="V631" s="61"/>
      <c r="W631" s="61"/>
      <c r="X631" s="61"/>
      <c r="Y631" s="61"/>
      <c r="Z631" s="62"/>
      <c r="AA631" s="67"/>
      <c r="AB631" s="68"/>
      <c r="AC631" s="68"/>
      <c r="AD631" s="68"/>
      <c r="AE631" s="68"/>
      <c r="AF631" s="68"/>
      <c r="AG631" s="69"/>
    </row>
    <row r="632" spans="1:33" x14ac:dyDescent="0.3">
      <c r="A632" s="135"/>
      <c r="B632" s="113"/>
      <c r="C632" s="176"/>
      <c r="D632" s="28"/>
      <c r="E632" s="33"/>
      <c r="F632" s="28"/>
      <c r="G632" s="23"/>
      <c r="H632" s="25"/>
      <c r="I632" s="44"/>
      <c r="J632" s="45"/>
      <c r="K632" s="139"/>
      <c r="L632" s="25"/>
      <c r="M632" s="166"/>
      <c r="N632" s="166"/>
      <c r="O632" s="166"/>
      <c r="P632" s="166"/>
      <c r="Q632" s="166"/>
      <c r="R632" s="166"/>
      <c r="S632" s="166"/>
      <c r="T632" s="60"/>
      <c r="U632" s="61"/>
      <c r="V632" s="61"/>
      <c r="W632" s="61"/>
      <c r="X632" s="61"/>
      <c r="Y632" s="61"/>
      <c r="Z632" s="62"/>
      <c r="AA632" s="67"/>
      <c r="AB632" s="68"/>
      <c r="AC632" s="68"/>
      <c r="AD632" s="68"/>
      <c r="AE632" s="68"/>
      <c r="AF632" s="68"/>
      <c r="AG632" s="69"/>
    </row>
    <row r="633" spans="1:33" x14ac:dyDescent="0.3">
      <c r="A633" s="135"/>
      <c r="B633" s="113"/>
      <c r="C633" s="176"/>
      <c r="D633" s="28"/>
      <c r="E633" s="33"/>
      <c r="F633" s="28"/>
      <c r="G633" s="23"/>
      <c r="H633" s="25"/>
      <c r="I633" s="44"/>
      <c r="J633" s="45"/>
      <c r="K633" s="139"/>
      <c r="L633" s="25"/>
      <c r="M633" s="166"/>
      <c r="N633" s="166"/>
      <c r="O633" s="166"/>
      <c r="P633" s="166"/>
      <c r="Q633" s="166"/>
      <c r="R633" s="166"/>
      <c r="S633" s="166"/>
      <c r="T633" s="60"/>
      <c r="U633" s="61"/>
      <c r="V633" s="61"/>
      <c r="W633" s="61"/>
      <c r="X633" s="61"/>
      <c r="Y633" s="61"/>
      <c r="Z633" s="62"/>
      <c r="AA633" s="67"/>
      <c r="AB633" s="68"/>
      <c r="AC633" s="68"/>
      <c r="AD633" s="68"/>
      <c r="AE633" s="68"/>
      <c r="AF633" s="68"/>
      <c r="AG633" s="69"/>
    </row>
    <row r="634" spans="1:33" x14ac:dyDescent="0.3">
      <c r="A634" s="135"/>
      <c r="B634" s="113"/>
      <c r="C634" s="176"/>
      <c r="D634" s="28"/>
      <c r="E634" s="33"/>
      <c r="F634" s="28"/>
      <c r="G634" s="23"/>
      <c r="H634" s="25"/>
      <c r="I634" s="44"/>
      <c r="J634" s="45"/>
      <c r="K634" s="139"/>
      <c r="L634" s="25"/>
      <c r="M634" s="166"/>
      <c r="N634" s="166"/>
      <c r="O634" s="166"/>
      <c r="P634" s="166"/>
      <c r="Q634" s="166"/>
      <c r="R634" s="166"/>
      <c r="S634" s="166"/>
      <c r="T634" s="60"/>
      <c r="U634" s="61"/>
      <c r="V634" s="61"/>
      <c r="W634" s="61"/>
      <c r="X634" s="61"/>
      <c r="Y634" s="61"/>
      <c r="Z634" s="62"/>
      <c r="AA634" s="67"/>
      <c r="AB634" s="68"/>
      <c r="AC634" s="68"/>
      <c r="AD634" s="68"/>
      <c r="AE634" s="68"/>
      <c r="AF634" s="68"/>
      <c r="AG634" s="69"/>
    </row>
    <row r="635" spans="1:33" x14ac:dyDescent="0.3">
      <c r="A635" s="135"/>
      <c r="B635" s="113"/>
      <c r="C635" s="176"/>
      <c r="D635" s="28"/>
      <c r="E635" s="33"/>
      <c r="F635" s="28"/>
      <c r="G635" s="23"/>
      <c r="H635" s="25"/>
      <c r="I635" s="44"/>
      <c r="J635" s="45"/>
      <c r="K635" s="139"/>
      <c r="L635" s="25"/>
      <c r="M635" s="166"/>
      <c r="N635" s="166"/>
      <c r="O635" s="166"/>
      <c r="P635" s="166"/>
      <c r="Q635" s="166"/>
      <c r="R635" s="166"/>
      <c r="S635" s="166"/>
      <c r="T635" s="60"/>
      <c r="U635" s="61"/>
      <c r="V635" s="61"/>
      <c r="W635" s="61"/>
      <c r="X635" s="61"/>
      <c r="Y635" s="61"/>
      <c r="Z635" s="62"/>
      <c r="AA635" s="67"/>
      <c r="AB635" s="68"/>
      <c r="AC635" s="68"/>
      <c r="AD635" s="68"/>
      <c r="AE635" s="68"/>
      <c r="AF635" s="68"/>
      <c r="AG635" s="69"/>
    </row>
    <row r="636" spans="1:33" x14ac:dyDescent="0.3">
      <c r="A636" s="135"/>
      <c r="B636" s="113"/>
      <c r="C636" s="176"/>
      <c r="D636" s="28"/>
      <c r="E636" s="33"/>
      <c r="F636" s="28"/>
      <c r="G636" s="23"/>
      <c r="H636" s="25"/>
      <c r="I636" s="44"/>
      <c r="J636" s="45"/>
      <c r="K636" s="139"/>
      <c r="L636" s="25"/>
      <c r="M636" s="166"/>
      <c r="N636" s="166"/>
      <c r="O636" s="166"/>
      <c r="P636" s="166"/>
      <c r="Q636" s="166"/>
      <c r="R636" s="166"/>
      <c r="S636" s="166"/>
      <c r="T636" s="60"/>
      <c r="U636" s="61"/>
      <c r="V636" s="61"/>
      <c r="W636" s="61"/>
      <c r="X636" s="61"/>
      <c r="Y636" s="61"/>
      <c r="Z636" s="62"/>
      <c r="AA636" s="67"/>
      <c r="AB636" s="68"/>
      <c r="AC636" s="68"/>
      <c r="AD636" s="68"/>
      <c r="AE636" s="68"/>
      <c r="AF636" s="68"/>
      <c r="AG636" s="69"/>
    </row>
    <row r="637" spans="1:33" x14ac:dyDescent="0.3">
      <c r="A637" s="135"/>
      <c r="B637" s="113"/>
      <c r="C637" s="176"/>
      <c r="D637" s="28"/>
      <c r="E637" s="33"/>
      <c r="F637" s="28"/>
      <c r="G637" s="23"/>
      <c r="H637" s="25"/>
      <c r="I637" s="44"/>
      <c r="J637" s="45"/>
      <c r="K637" s="139"/>
      <c r="L637" s="25"/>
      <c r="M637" s="166"/>
      <c r="N637" s="166"/>
      <c r="O637" s="166"/>
      <c r="P637" s="166"/>
      <c r="Q637" s="166"/>
      <c r="R637" s="166"/>
      <c r="S637" s="166"/>
      <c r="T637" s="60"/>
      <c r="U637" s="61"/>
      <c r="V637" s="61"/>
      <c r="W637" s="61"/>
      <c r="X637" s="61"/>
      <c r="Y637" s="61"/>
      <c r="Z637" s="62"/>
      <c r="AA637" s="67"/>
      <c r="AB637" s="68"/>
      <c r="AC637" s="68"/>
      <c r="AD637" s="68"/>
      <c r="AE637" s="68"/>
      <c r="AF637" s="68"/>
      <c r="AG637" s="69"/>
    </row>
    <row r="638" spans="1:33" x14ac:dyDescent="0.3">
      <c r="A638" s="135"/>
      <c r="B638" s="113"/>
      <c r="C638" s="176"/>
      <c r="D638" s="28"/>
      <c r="E638" s="33"/>
      <c r="F638" s="28"/>
      <c r="G638" s="23"/>
      <c r="H638" s="25"/>
      <c r="I638" s="44"/>
      <c r="J638" s="45"/>
      <c r="K638" s="139"/>
      <c r="L638" s="25"/>
      <c r="M638" s="166"/>
      <c r="N638" s="166"/>
      <c r="O638" s="166"/>
      <c r="P638" s="166"/>
      <c r="Q638" s="166"/>
      <c r="R638" s="166"/>
      <c r="S638" s="166"/>
      <c r="T638" s="60"/>
      <c r="U638" s="61"/>
      <c r="V638" s="61"/>
      <c r="W638" s="61"/>
      <c r="X638" s="61"/>
      <c r="Y638" s="61"/>
      <c r="Z638" s="62"/>
      <c r="AA638" s="67"/>
      <c r="AB638" s="68"/>
      <c r="AC638" s="68"/>
      <c r="AD638" s="68"/>
      <c r="AE638" s="68"/>
      <c r="AF638" s="68"/>
      <c r="AG638" s="69"/>
    </row>
    <row r="639" spans="1:33" x14ac:dyDescent="0.3">
      <c r="A639" s="135"/>
      <c r="B639" s="113"/>
      <c r="C639" s="176"/>
      <c r="D639" s="28"/>
      <c r="E639" s="33"/>
      <c r="F639" s="28"/>
      <c r="G639" s="23"/>
      <c r="H639" s="25"/>
      <c r="I639" s="44"/>
      <c r="J639" s="45"/>
      <c r="K639" s="139"/>
      <c r="L639" s="25"/>
      <c r="M639" s="166"/>
      <c r="N639" s="166"/>
      <c r="O639" s="166"/>
      <c r="P639" s="166"/>
      <c r="Q639" s="166"/>
      <c r="R639" s="166"/>
      <c r="S639" s="166"/>
      <c r="T639" s="60"/>
      <c r="U639" s="61"/>
      <c r="V639" s="61"/>
      <c r="W639" s="61"/>
      <c r="X639" s="61"/>
      <c r="Y639" s="61"/>
      <c r="Z639" s="62"/>
      <c r="AA639" s="67"/>
      <c r="AB639" s="68"/>
      <c r="AC639" s="68"/>
      <c r="AD639" s="68"/>
      <c r="AE639" s="68"/>
      <c r="AF639" s="68"/>
      <c r="AG639" s="69"/>
    </row>
    <row r="640" spans="1:33" x14ac:dyDescent="0.3">
      <c r="A640" s="135"/>
      <c r="B640" s="113"/>
      <c r="C640" s="176"/>
      <c r="D640" s="28"/>
      <c r="E640" s="33"/>
      <c r="F640" s="28"/>
      <c r="G640" s="23"/>
      <c r="H640" s="25"/>
      <c r="I640" s="44"/>
      <c r="J640" s="45"/>
      <c r="K640" s="139"/>
      <c r="L640" s="25"/>
      <c r="M640" s="166"/>
      <c r="N640" s="166"/>
      <c r="O640" s="166"/>
      <c r="P640" s="166"/>
      <c r="Q640" s="166"/>
      <c r="R640" s="166"/>
      <c r="S640" s="166"/>
      <c r="T640" s="60"/>
      <c r="U640" s="61"/>
      <c r="V640" s="61"/>
      <c r="W640" s="61"/>
      <c r="X640" s="61"/>
      <c r="Y640" s="61"/>
      <c r="Z640" s="62"/>
      <c r="AA640" s="67"/>
      <c r="AB640" s="68"/>
      <c r="AC640" s="68"/>
      <c r="AD640" s="68"/>
      <c r="AE640" s="68"/>
      <c r="AF640" s="68"/>
      <c r="AG640" s="69"/>
    </row>
    <row r="641" spans="1:33" x14ac:dyDescent="0.3">
      <c r="A641" s="135"/>
      <c r="B641" s="113"/>
      <c r="C641" s="176"/>
      <c r="D641" s="28"/>
      <c r="E641" s="33"/>
      <c r="F641" s="28"/>
      <c r="G641" s="23"/>
      <c r="H641" s="25"/>
      <c r="I641" s="44"/>
      <c r="J641" s="45"/>
      <c r="K641" s="139"/>
      <c r="L641" s="25"/>
      <c r="M641" s="166"/>
      <c r="N641" s="166"/>
      <c r="O641" s="166"/>
      <c r="P641" s="166"/>
      <c r="Q641" s="166"/>
      <c r="R641" s="166"/>
      <c r="S641" s="166"/>
      <c r="T641" s="60"/>
      <c r="U641" s="61"/>
      <c r="V641" s="61"/>
      <c r="W641" s="61"/>
      <c r="X641" s="61"/>
      <c r="Y641" s="61"/>
      <c r="Z641" s="62"/>
      <c r="AA641" s="67"/>
      <c r="AB641" s="68"/>
      <c r="AC641" s="68"/>
      <c r="AD641" s="68"/>
      <c r="AE641" s="68"/>
      <c r="AF641" s="68"/>
      <c r="AG641" s="69"/>
    </row>
    <row r="642" spans="1:33" x14ac:dyDescent="0.3">
      <c r="A642" s="135"/>
      <c r="B642" s="113"/>
      <c r="C642" s="176"/>
      <c r="D642" s="28"/>
      <c r="E642" s="33"/>
      <c r="F642" s="28"/>
      <c r="G642" s="23"/>
      <c r="H642" s="25"/>
      <c r="I642" s="44"/>
      <c r="J642" s="45"/>
      <c r="K642" s="139"/>
      <c r="L642" s="25"/>
      <c r="M642" s="166"/>
      <c r="N642" s="166"/>
      <c r="O642" s="166"/>
      <c r="P642" s="166"/>
      <c r="Q642" s="166"/>
      <c r="R642" s="166"/>
      <c r="S642" s="166"/>
      <c r="T642" s="60"/>
      <c r="U642" s="61"/>
      <c r="V642" s="61"/>
      <c r="W642" s="61"/>
      <c r="X642" s="61"/>
      <c r="Y642" s="61"/>
      <c r="Z642" s="62"/>
      <c r="AA642" s="67"/>
      <c r="AB642" s="68"/>
      <c r="AC642" s="68"/>
      <c r="AD642" s="68"/>
      <c r="AE642" s="68"/>
      <c r="AF642" s="68"/>
      <c r="AG642" s="69"/>
    </row>
    <row r="643" spans="1:33" x14ac:dyDescent="0.3">
      <c r="A643" s="135"/>
      <c r="B643" s="113"/>
      <c r="C643" s="176"/>
      <c r="D643" s="28"/>
      <c r="E643" s="33"/>
      <c r="F643" s="28"/>
      <c r="G643" s="23"/>
      <c r="H643" s="25"/>
      <c r="I643" s="44"/>
      <c r="J643" s="45"/>
      <c r="K643" s="139"/>
      <c r="L643" s="25"/>
      <c r="M643" s="166"/>
      <c r="N643" s="166"/>
      <c r="O643" s="166"/>
      <c r="P643" s="166"/>
      <c r="Q643" s="166"/>
      <c r="R643" s="166"/>
      <c r="S643" s="166"/>
      <c r="T643" s="60"/>
      <c r="U643" s="61"/>
      <c r="V643" s="61"/>
      <c r="W643" s="61"/>
      <c r="X643" s="61"/>
      <c r="Y643" s="61"/>
      <c r="Z643" s="62"/>
      <c r="AA643" s="67"/>
      <c r="AB643" s="68"/>
      <c r="AC643" s="68"/>
      <c r="AD643" s="68"/>
      <c r="AE643" s="68"/>
      <c r="AF643" s="68"/>
      <c r="AG643" s="69"/>
    </row>
    <row r="644" spans="1:33" x14ac:dyDescent="0.3">
      <c r="A644" s="135"/>
      <c r="B644" s="113"/>
      <c r="C644" s="176"/>
      <c r="D644" s="28"/>
      <c r="E644" s="33"/>
      <c r="F644" s="28"/>
      <c r="G644" s="23"/>
      <c r="H644" s="25"/>
      <c r="I644" s="44"/>
      <c r="J644" s="45"/>
      <c r="K644" s="139"/>
      <c r="L644" s="25"/>
      <c r="M644" s="166"/>
      <c r="N644" s="166"/>
      <c r="O644" s="166"/>
      <c r="P644" s="166"/>
      <c r="Q644" s="166"/>
      <c r="R644" s="166"/>
      <c r="S644" s="166"/>
      <c r="T644" s="60"/>
      <c r="U644" s="61"/>
      <c r="V644" s="61"/>
      <c r="W644" s="61"/>
      <c r="X644" s="61"/>
      <c r="Y644" s="61"/>
      <c r="Z644" s="62"/>
      <c r="AA644" s="67"/>
      <c r="AB644" s="68"/>
      <c r="AC644" s="68"/>
      <c r="AD644" s="68"/>
      <c r="AE644" s="68"/>
      <c r="AF644" s="68"/>
      <c r="AG644" s="69"/>
    </row>
    <row r="645" spans="1:33" x14ac:dyDescent="0.3">
      <c r="A645" s="135"/>
      <c r="B645" s="113"/>
      <c r="C645" s="176"/>
      <c r="D645" s="28"/>
      <c r="E645" s="33"/>
      <c r="F645" s="28"/>
      <c r="G645" s="23"/>
      <c r="H645" s="25"/>
      <c r="I645" s="44"/>
      <c r="J645" s="45"/>
      <c r="K645" s="139"/>
      <c r="L645" s="25"/>
      <c r="M645" s="166"/>
      <c r="N645" s="166"/>
      <c r="O645" s="166"/>
      <c r="P645" s="166"/>
      <c r="Q645" s="166"/>
      <c r="R645" s="166"/>
      <c r="S645" s="166"/>
      <c r="T645" s="60"/>
      <c r="U645" s="61"/>
      <c r="V645" s="61"/>
      <c r="W645" s="61"/>
      <c r="X645" s="61"/>
      <c r="Y645" s="61"/>
      <c r="Z645" s="62"/>
      <c r="AA645" s="67"/>
      <c r="AB645" s="68"/>
      <c r="AC645" s="68"/>
      <c r="AD645" s="68"/>
      <c r="AE645" s="68"/>
      <c r="AF645" s="68"/>
      <c r="AG645" s="69"/>
    </row>
    <row r="646" spans="1:33" x14ac:dyDescent="0.3">
      <c r="A646" s="135"/>
      <c r="B646" s="113"/>
      <c r="C646" s="176"/>
      <c r="D646" s="28"/>
      <c r="E646" s="33"/>
      <c r="F646" s="28"/>
      <c r="G646" s="23"/>
      <c r="H646" s="25"/>
      <c r="I646" s="44"/>
      <c r="J646" s="45"/>
      <c r="K646" s="139"/>
      <c r="L646" s="25"/>
      <c r="M646" s="166"/>
      <c r="N646" s="166"/>
      <c r="O646" s="166"/>
      <c r="P646" s="166"/>
      <c r="Q646" s="166"/>
      <c r="R646" s="166"/>
      <c r="S646" s="166"/>
      <c r="T646" s="60"/>
      <c r="U646" s="61"/>
      <c r="V646" s="61"/>
      <c r="W646" s="61"/>
      <c r="X646" s="61"/>
      <c r="Y646" s="61"/>
      <c r="Z646" s="62"/>
      <c r="AA646" s="67"/>
      <c r="AB646" s="68"/>
      <c r="AC646" s="68"/>
      <c r="AD646" s="68"/>
      <c r="AE646" s="68"/>
      <c r="AF646" s="68"/>
      <c r="AG646" s="69"/>
    </row>
    <row r="647" spans="1:33" x14ac:dyDescent="0.3">
      <c r="A647" s="135"/>
      <c r="B647" s="113"/>
      <c r="C647" s="176"/>
      <c r="D647" s="28"/>
      <c r="E647" s="33"/>
      <c r="F647" s="28"/>
      <c r="G647" s="23"/>
      <c r="H647" s="25"/>
      <c r="I647" s="44"/>
      <c r="J647" s="45"/>
      <c r="K647" s="139"/>
      <c r="L647" s="25"/>
      <c r="M647" s="166"/>
      <c r="N647" s="166"/>
      <c r="O647" s="166"/>
      <c r="P647" s="166"/>
      <c r="Q647" s="166"/>
      <c r="R647" s="166"/>
      <c r="S647" s="166"/>
      <c r="T647" s="60"/>
      <c r="U647" s="61"/>
      <c r="V647" s="61"/>
      <c r="W647" s="61"/>
      <c r="X647" s="61"/>
      <c r="Y647" s="61"/>
      <c r="Z647" s="62"/>
      <c r="AA647" s="67"/>
      <c r="AB647" s="68"/>
      <c r="AC647" s="68"/>
      <c r="AD647" s="68"/>
      <c r="AE647" s="68"/>
      <c r="AF647" s="68"/>
      <c r="AG647" s="69"/>
    </row>
    <row r="648" spans="1:33" x14ac:dyDescent="0.3">
      <c r="A648" s="135"/>
      <c r="B648" s="113"/>
      <c r="C648" s="176"/>
      <c r="D648" s="28"/>
      <c r="E648" s="33"/>
      <c r="F648" s="28"/>
      <c r="G648" s="23"/>
      <c r="H648" s="25"/>
      <c r="I648" s="44"/>
      <c r="J648" s="45"/>
      <c r="K648" s="139"/>
      <c r="L648" s="25"/>
      <c r="M648" s="166"/>
      <c r="N648" s="166"/>
      <c r="O648" s="166"/>
      <c r="P648" s="166"/>
      <c r="Q648" s="166"/>
      <c r="R648" s="166"/>
      <c r="S648" s="166"/>
      <c r="T648" s="60"/>
      <c r="U648" s="61"/>
      <c r="V648" s="61"/>
      <c r="W648" s="61"/>
      <c r="X648" s="61"/>
      <c r="Y648" s="61"/>
      <c r="Z648" s="62"/>
      <c r="AA648" s="67"/>
      <c r="AB648" s="68"/>
      <c r="AC648" s="68"/>
      <c r="AD648" s="68"/>
      <c r="AE648" s="68"/>
      <c r="AF648" s="68"/>
      <c r="AG648" s="69"/>
    </row>
    <row r="649" spans="1:33" x14ac:dyDescent="0.3">
      <c r="A649" s="135"/>
      <c r="B649" s="113"/>
      <c r="C649" s="176"/>
      <c r="D649" s="28"/>
      <c r="E649" s="33"/>
      <c r="F649" s="28"/>
      <c r="G649" s="23"/>
      <c r="H649" s="25"/>
      <c r="I649" s="44"/>
      <c r="J649" s="45"/>
      <c r="K649" s="139"/>
      <c r="L649" s="25"/>
      <c r="M649" s="166"/>
      <c r="N649" s="166"/>
      <c r="O649" s="166"/>
      <c r="P649" s="166"/>
      <c r="Q649" s="166"/>
      <c r="R649" s="166"/>
      <c r="S649" s="166"/>
      <c r="T649" s="60"/>
      <c r="U649" s="61"/>
      <c r="V649" s="61"/>
      <c r="W649" s="61"/>
      <c r="X649" s="61"/>
      <c r="Y649" s="61"/>
      <c r="Z649" s="62"/>
      <c r="AA649" s="67"/>
      <c r="AB649" s="68"/>
      <c r="AC649" s="68"/>
      <c r="AD649" s="68"/>
      <c r="AE649" s="68"/>
      <c r="AF649" s="68"/>
      <c r="AG649" s="69"/>
    </row>
    <row r="650" spans="1:33" x14ac:dyDescent="0.3">
      <c r="A650" s="135"/>
      <c r="B650" s="113"/>
      <c r="C650" s="176"/>
      <c r="D650" s="28"/>
      <c r="E650" s="33"/>
      <c r="F650" s="28"/>
      <c r="G650" s="23"/>
      <c r="H650" s="25"/>
      <c r="I650" s="44"/>
      <c r="J650" s="45"/>
      <c r="K650" s="139"/>
      <c r="L650" s="25"/>
      <c r="M650" s="166"/>
      <c r="N650" s="166"/>
      <c r="O650" s="166"/>
      <c r="P650" s="166"/>
      <c r="Q650" s="166"/>
      <c r="R650" s="166"/>
      <c r="S650" s="166"/>
      <c r="T650" s="60"/>
      <c r="U650" s="61"/>
      <c r="V650" s="61"/>
      <c r="W650" s="61"/>
      <c r="X650" s="61"/>
      <c r="Y650" s="61"/>
      <c r="Z650" s="62"/>
      <c r="AA650" s="67"/>
      <c r="AB650" s="68"/>
      <c r="AC650" s="68"/>
      <c r="AD650" s="68"/>
      <c r="AE650" s="68"/>
      <c r="AF650" s="68"/>
      <c r="AG650" s="69"/>
    </row>
    <row r="651" spans="1:33" x14ac:dyDescent="0.3">
      <c r="A651" s="135"/>
      <c r="B651" s="113"/>
      <c r="C651" s="176"/>
      <c r="D651" s="28"/>
      <c r="E651" s="33"/>
      <c r="F651" s="28"/>
      <c r="G651" s="23"/>
      <c r="H651" s="25"/>
      <c r="I651" s="44"/>
      <c r="J651" s="45"/>
      <c r="K651" s="139"/>
      <c r="L651" s="25"/>
      <c r="M651" s="166"/>
      <c r="N651" s="166"/>
      <c r="O651" s="166"/>
      <c r="P651" s="166"/>
      <c r="Q651" s="166"/>
      <c r="R651" s="166"/>
      <c r="S651" s="166"/>
      <c r="T651" s="60"/>
      <c r="U651" s="61"/>
      <c r="V651" s="61"/>
      <c r="W651" s="61"/>
      <c r="X651" s="61"/>
      <c r="Y651" s="61"/>
      <c r="Z651" s="62"/>
      <c r="AA651" s="67"/>
      <c r="AB651" s="68"/>
      <c r="AC651" s="68"/>
      <c r="AD651" s="68"/>
      <c r="AE651" s="68"/>
      <c r="AF651" s="68"/>
      <c r="AG651" s="69"/>
    </row>
    <row r="652" spans="1:33" x14ac:dyDescent="0.3">
      <c r="A652" s="135"/>
      <c r="B652" s="113"/>
      <c r="C652" s="176"/>
      <c r="D652" s="28"/>
      <c r="E652" s="33"/>
      <c r="F652" s="28"/>
      <c r="G652" s="23"/>
      <c r="H652" s="25"/>
      <c r="I652" s="44"/>
      <c r="J652" s="45"/>
      <c r="K652" s="139"/>
      <c r="L652" s="25"/>
      <c r="M652" s="166"/>
      <c r="N652" s="166"/>
      <c r="O652" s="166"/>
      <c r="P652" s="166"/>
      <c r="Q652" s="166"/>
      <c r="R652" s="166"/>
      <c r="S652" s="166"/>
      <c r="T652" s="60"/>
      <c r="U652" s="61"/>
      <c r="V652" s="61"/>
      <c r="W652" s="61"/>
      <c r="X652" s="61"/>
      <c r="Y652" s="61"/>
      <c r="Z652" s="62"/>
      <c r="AA652" s="67"/>
      <c r="AB652" s="68"/>
      <c r="AC652" s="68"/>
      <c r="AD652" s="68"/>
      <c r="AE652" s="68"/>
      <c r="AF652" s="68"/>
      <c r="AG652" s="69"/>
    </row>
    <row r="653" spans="1:33" x14ac:dyDescent="0.3">
      <c r="A653" s="135"/>
      <c r="B653" s="113"/>
      <c r="C653" s="176"/>
      <c r="D653" s="28"/>
      <c r="E653" s="33"/>
      <c r="F653" s="28"/>
      <c r="G653" s="23"/>
      <c r="H653" s="25"/>
      <c r="I653" s="44"/>
      <c r="J653" s="45"/>
      <c r="K653" s="139"/>
      <c r="L653" s="25"/>
      <c r="M653" s="166"/>
      <c r="N653" s="166"/>
      <c r="O653" s="166"/>
      <c r="P653" s="166"/>
      <c r="Q653" s="166"/>
      <c r="R653" s="166"/>
      <c r="S653" s="166"/>
      <c r="T653" s="60"/>
      <c r="U653" s="61"/>
      <c r="V653" s="61"/>
      <c r="W653" s="61"/>
      <c r="X653" s="61"/>
      <c r="Y653" s="61"/>
      <c r="Z653" s="62"/>
      <c r="AA653" s="67"/>
      <c r="AB653" s="68"/>
      <c r="AC653" s="68"/>
      <c r="AD653" s="68"/>
      <c r="AE653" s="68"/>
      <c r="AF653" s="68"/>
      <c r="AG653" s="69"/>
    </row>
    <row r="654" spans="1:33" x14ac:dyDescent="0.3">
      <c r="A654" s="135"/>
      <c r="B654" s="113"/>
      <c r="C654" s="176"/>
      <c r="D654" s="28"/>
      <c r="E654" s="33"/>
      <c r="F654" s="28"/>
      <c r="G654" s="23"/>
      <c r="H654" s="25"/>
      <c r="I654" s="44"/>
      <c r="J654" s="45"/>
      <c r="K654" s="139"/>
      <c r="L654" s="25"/>
      <c r="M654" s="166"/>
      <c r="N654" s="166"/>
      <c r="O654" s="166"/>
      <c r="P654" s="166"/>
      <c r="Q654" s="166"/>
      <c r="R654" s="166"/>
      <c r="S654" s="166"/>
      <c r="T654" s="60"/>
      <c r="U654" s="61"/>
      <c r="V654" s="61"/>
      <c r="W654" s="61"/>
      <c r="X654" s="61"/>
      <c r="Y654" s="61"/>
      <c r="Z654" s="62"/>
      <c r="AA654" s="67"/>
      <c r="AB654" s="68"/>
      <c r="AC654" s="68"/>
      <c r="AD654" s="68"/>
      <c r="AE654" s="68"/>
      <c r="AF654" s="68"/>
      <c r="AG654" s="69"/>
    </row>
    <row r="655" spans="1:33" x14ac:dyDescent="0.3">
      <c r="A655" s="135"/>
      <c r="B655" s="113"/>
      <c r="C655" s="176"/>
      <c r="D655" s="28"/>
      <c r="E655" s="33"/>
      <c r="F655" s="28"/>
      <c r="G655" s="23"/>
      <c r="H655" s="25"/>
      <c r="I655" s="44"/>
      <c r="J655" s="45"/>
      <c r="K655" s="139"/>
      <c r="L655" s="25"/>
      <c r="M655" s="166"/>
      <c r="N655" s="166"/>
      <c r="O655" s="166"/>
      <c r="P655" s="166"/>
      <c r="Q655" s="166"/>
      <c r="R655" s="166"/>
      <c r="S655" s="166"/>
      <c r="T655" s="60"/>
      <c r="U655" s="61"/>
      <c r="V655" s="61"/>
      <c r="W655" s="61"/>
      <c r="X655" s="61"/>
      <c r="Y655" s="61"/>
      <c r="Z655" s="62"/>
      <c r="AA655" s="67"/>
      <c r="AB655" s="68"/>
      <c r="AC655" s="68"/>
      <c r="AD655" s="68"/>
      <c r="AE655" s="68"/>
      <c r="AF655" s="68"/>
      <c r="AG655" s="69"/>
    </row>
    <row r="656" spans="1:33" x14ac:dyDescent="0.3">
      <c r="A656" s="135"/>
      <c r="B656" s="113"/>
      <c r="C656" s="176"/>
      <c r="D656" s="28"/>
      <c r="E656" s="33"/>
      <c r="F656" s="28"/>
      <c r="G656" s="23"/>
      <c r="H656" s="25"/>
      <c r="I656" s="44"/>
      <c r="J656" s="45"/>
      <c r="K656" s="139"/>
      <c r="L656" s="25"/>
      <c r="M656" s="166"/>
      <c r="N656" s="166"/>
      <c r="O656" s="166"/>
      <c r="P656" s="166"/>
      <c r="Q656" s="166"/>
      <c r="R656" s="166"/>
      <c r="S656" s="166"/>
      <c r="T656" s="60"/>
      <c r="U656" s="61"/>
      <c r="V656" s="61"/>
      <c r="W656" s="61"/>
      <c r="X656" s="61"/>
      <c r="Y656" s="61"/>
      <c r="Z656" s="62"/>
      <c r="AA656" s="67"/>
      <c r="AB656" s="68"/>
      <c r="AC656" s="68"/>
      <c r="AD656" s="68"/>
      <c r="AE656" s="68"/>
      <c r="AF656" s="68"/>
      <c r="AG656" s="69"/>
    </row>
    <row r="657" spans="1:33" x14ac:dyDescent="0.3">
      <c r="A657" s="135"/>
      <c r="B657" s="113"/>
      <c r="C657" s="176"/>
      <c r="D657" s="28"/>
      <c r="E657" s="33"/>
      <c r="F657" s="28"/>
      <c r="G657" s="23"/>
      <c r="H657" s="25"/>
      <c r="I657" s="44"/>
      <c r="J657" s="45"/>
      <c r="K657" s="139"/>
      <c r="L657" s="25"/>
      <c r="M657" s="166"/>
      <c r="N657" s="166"/>
      <c r="O657" s="166"/>
      <c r="P657" s="166"/>
      <c r="Q657" s="166"/>
      <c r="R657" s="166"/>
      <c r="S657" s="166"/>
      <c r="T657" s="60"/>
      <c r="U657" s="61"/>
      <c r="V657" s="61"/>
      <c r="W657" s="61"/>
      <c r="X657" s="61"/>
      <c r="Y657" s="61"/>
      <c r="Z657" s="62"/>
      <c r="AA657" s="67"/>
      <c r="AB657" s="68"/>
      <c r="AC657" s="68"/>
      <c r="AD657" s="68"/>
      <c r="AE657" s="68"/>
      <c r="AF657" s="68"/>
      <c r="AG657" s="69"/>
    </row>
    <row r="658" spans="1:33" x14ac:dyDescent="0.3">
      <c r="A658" s="135"/>
      <c r="B658" s="113"/>
      <c r="C658" s="176"/>
      <c r="D658" s="28"/>
      <c r="E658" s="33"/>
      <c r="F658" s="28"/>
      <c r="G658" s="23"/>
      <c r="H658" s="25"/>
      <c r="I658" s="44"/>
      <c r="J658" s="45"/>
      <c r="K658" s="139"/>
      <c r="L658" s="25"/>
      <c r="M658" s="166"/>
      <c r="N658" s="166"/>
      <c r="O658" s="166"/>
      <c r="P658" s="166"/>
      <c r="Q658" s="166"/>
      <c r="R658" s="166"/>
      <c r="S658" s="166"/>
      <c r="T658" s="60"/>
      <c r="U658" s="61"/>
      <c r="V658" s="61"/>
      <c r="W658" s="61"/>
      <c r="X658" s="61"/>
      <c r="Y658" s="61"/>
      <c r="Z658" s="62"/>
      <c r="AA658" s="67"/>
      <c r="AB658" s="68"/>
      <c r="AC658" s="68"/>
      <c r="AD658" s="68"/>
      <c r="AE658" s="68"/>
      <c r="AF658" s="68"/>
      <c r="AG658" s="69"/>
    </row>
    <row r="659" spans="1:33" x14ac:dyDescent="0.3">
      <c r="A659" s="135"/>
      <c r="B659" s="113"/>
      <c r="C659" s="176"/>
      <c r="D659" s="28"/>
      <c r="E659" s="33"/>
      <c r="F659" s="28"/>
      <c r="G659" s="23"/>
      <c r="H659" s="25"/>
      <c r="I659" s="44"/>
      <c r="J659" s="45"/>
      <c r="K659" s="139"/>
      <c r="L659" s="25"/>
      <c r="M659" s="166"/>
      <c r="N659" s="166"/>
      <c r="O659" s="166"/>
      <c r="P659" s="166"/>
      <c r="Q659" s="166"/>
      <c r="R659" s="166"/>
      <c r="S659" s="166"/>
      <c r="T659" s="60"/>
      <c r="U659" s="61"/>
      <c r="V659" s="61"/>
      <c r="W659" s="61"/>
      <c r="X659" s="61"/>
      <c r="Y659" s="61"/>
      <c r="Z659" s="62"/>
      <c r="AA659" s="67"/>
      <c r="AB659" s="68"/>
      <c r="AC659" s="68"/>
      <c r="AD659" s="68"/>
      <c r="AE659" s="68"/>
      <c r="AF659" s="68"/>
      <c r="AG659" s="69"/>
    </row>
    <row r="660" spans="1:33" x14ac:dyDescent="0.3">
      <c r="A660" s="135"/>
      <c r="B660" s="113"/>
      <c r="C660" s="176"/>
      <c r="D660" s="28"/>
      <c r="E660" s="33"/>
      <c r="F660" s="28"/>
      <c r="G660" s="23"/>
      <c r="H660" s="25"/>
      <c r="I660" s="44"/>
      <c r="J660" s="45"/>
      <c r="K660" s="139"/>
      <c r="L660" s="25"/>
      <c r="M660" s="166"/>
      <c r="N660" s="166"/>
      <c r="O660" s="166"/>
      <c r="P660" s="166"/>
      <c r="Q660" s="166"/>
      <c r="R660" s="166"/>
      <c r="S660" s="166"/>
      <c r="T660" s="60"/>
      <c r="U660" s="61"/>
      <c r="V660" s="61"/>
      <c r="W660" s="61"/>
      <c r="X660" s="61"/>
      <c r="Y660" s="61"/>
      <c r="Z660" s="62"/>
      <c r="AA660" s="67"/>
      <c r="AB660" s="68"/>
      <c r="AC660" s="68"/>
      <c r="AD660" s="68"/>
      <c r="AE660" s="68"/>
      <c r="AF660" s="68"/>
      <c r="AG660" s="69"/>
    </row>
    <row r="661" spans="1:33" x14ac:dyDescent="0.3">
      <c r="A661" s="135"/>
      <c r="B661" s="113"/>
      <c r="C661" s="176"/>
      <c r="D661" s="28"/>
      <c r="E661" s="33"/>
      <c r="F661" s="28"/>
      <c r="G661" s="23"/>
      <c r="H661" s="25"/>
      <c r="I661" s="44"/>
      <c r="J661" s="45"/>
      <c r="K661" s="139"/>
      <c r="L661" s="25"/>
      <c r="M661" s="166"/>
      <c r="N661" s="166"/>
      <c r="O661" s="166"/>
      <c r="P661" s="166"/>
      <c r="Q661" s="166"/>
      <c r="R661" s="166"/>
      <c r="S661" s="166"/>
      <c r="T661" s="60"/>
      <c r="U661" s="61"/>
      <c r="V661" s="61"/>
      <c r="W661" s="61"/>
      <c r="X661" s="61"/>
      <c r="Y661" s="61"/>
      <c r="Z661" s="62"/>
      <c r="AA661" s="67"/>
      <c r="AB661" s="68"/>
      <c r="AC661" s="68"/>
      <c r="AD661" s="68"/>
      <c r="AE661" s="68"/>
      <c r="AF661" s="68"/>
      <c r="AG661" s="69"/>
    </row>
    <row r="662" spans="1:33" x14ac:dyDescent="0.3">
      <c r="A662" s="135"/>
      <c r="B662" s="113"/>
      <c r="C662" s="176"/>
      <c r="D662" s="28"/>
      <c r="E662" s="33"/>
      <c r="F662" s="28"/>
      <c r="G662" s="23"/>
      <c r="H662" s="25"/>
      <c r="I662" s="44"/>
      <c r="J662" s="45"/>
      <c r="K662" s="139"/>
      <c r="L662" s="25"/>
      <c r="M662" s="166"/>
      <c r="N662" s="166"/>
      <c r="O662" s="166"/>
      <c r="P662" s="166"/>
      <c r="Q662" s="166"/>
      <c r="R662" s="166"/>
      <c r="S662" s="166"/>
      <c r="T662" s="60"/>
      <c r="U662" s="61"/>
      <c r="V662" s="61"/>
      <c r="W662" s="61"/>
      <c r="X662" s="61"/>
      <c r="Y662" s="61"/>
      <c r="Z662" s="62"/>
      <c r="AA662" s="67"/>
      <c r="AB662" s="68"/>
      <c r="AC662" s="68"/>
      <c r="AD662" s="68"/>
      <c r="AE662" s="68"/>
      <c r="AF662" s="68"/>
      <c r="AG662" s="69"/>
    </row>
    <row r="663" spans="1:33" x14ac:dyDescent="0.3">
      <c r="A663" s="135"/>
      <c r="B663" s="113"/>
      <c r="C663" s="176"/>
      <c r="D663" s="28"/>
      <c r="E663" s="33"/>
      <c r="F663" s="28"/>
      <c r="G663" s="23"/>
      <c r="H663" s="25"/>
      <c r="I663" s="44"/>
      <c r="J663" s="45"/>
      <c r="K663" s="139"/>
      <c r="L663" s="25"/>
      <c r="M663" s="166"/>
      <c r="N663" s="166"/>
      <c r="O663" s="166"/>
      <c r="P663" s="166"/>
      <c r="Q663" s="166"/>
      <c r="R663" s="166"/>
      <c r="S663" s="166"/>
      <c r="T663" s="60"/>
      <c r="U663" s="61"/>
      <c r="V663" s="61"/>
      <c r="W663" s="61"/>
      <c r="X663" s="61"/>
      <c r="Y663" s="61"/>
      <c r="Z663" s="62"/>
      <c r="AA663" s="67"/>
      <c r="AB663" s="68"/>
      <c r="AC663" s="68"/>
      <c r="AD663" s="68"/>
      <c r="AE663" s="68"/>
      <c r="AF663" s="68"/>
      <c r="AG663" s="69"/>
    </row>
    <row r="664" spans="1:33" x14ac:dyDescent="0.3">
      <c r="A664" s="135"/>
      <c r="B664" s="113"/>
      <c r="C664" s="176"/>
      <c r="D664" s="28"/>
      <c r="E664" s="33"/>
      <c r="F664" s="28"/>
      <c r="G664" s="23"/>
      <c r="H664" s="25"/>
      <c r="I664" s="44"/>
      <c r="J664" s="45"/>
      <c r="K664" s="139"/>
      <c r="L664" s="25"/>
      <c r="M664" s="166"/>
      <c r="N664" s="166"/>
      <c r="O664" s="166"/>
      <c r="P664" s="166"/>
      <c r="Q664" s="166"/>
      <c r="R664" s="166"/>
      <c r="S664" s="166"/>
      <c r="T664" s="60"/>
      <c r="U664" s="61"/>
      <c r="V664" s="61"/>
      <c r="W664" s="61"/>
      <c r="X664" s="61"/>
      <c r="Y664" s="61"/>
      <c r="Z664" s="62"/>
      <c r="AA664" s="67"/>
      <c r="AB664" s="68"/>
      <c r="AC664" s="68"/>
      <c r="AD664" s="68"/>
      <c r="AE664" s="68"/>
      <c r="AF664" s="68"/>
      <c r="AG664" s="69"/>
    </row>
    <row r="665" spans="1:33" x14ac:dyDescent="0.3">
      <c r="A665" s="135"/>
      <c r="B665" s="113"/>
      <c r="C665" s="176"/>
      <c r="D665" s="28"/>
      <c r="E665" s="33"/>
      <c r="F665" s="28"/>
      <c r="G665" s="23"/>
      <c r="H665" s="25"/>
      <c r="I665" s="44"/>
      <c r="J665" s="45"/>
      <c r="K665" s="139"/>
      <c r="L665" s="25"/>
      <c r="M665" s="166"/>
      <c r="N665" s="166"/>
      <c r="O665" s="166"/>
      <c r="P665" s="166"/>
      <c r="Q665" s="166"/>
      <c r="R665" s="166"/>
      <c r="S665" s="166"/>
      <c r="T665" s="60"/>
      <c r="U665" s="61"/>
      <c r="V665" s="61"/>
      <c r="W665" s="61"/>
      <c r="X665" s="61"/>
      <c r="Y665" s="61"/>
      <c r="Z665" s="62"/>
      <c r="AA665" s="67"/>
      <c r="AB665" s="68"/>
      <c r="AC665" s="68"/>
      <c r="AD665" s="68"/>
      <c r="AE665" s="68"/>
      <c r="AF665" s="68"/>
      <c r="AG665" s="69"/>
    </row>
    <row r="666" spans="1:33" x14ac:dyDescent="0.3">
      <c r="A666" s="135"/>
      <c r="B666" s="113"/>
      <c r="C666" s="176"/>
      <c r="D666" s="28"/>
      <c r="E666" s="33"/>
      <c r="F666" s="28"/>
      <c r="G666" s="23"/>
      <c r="H666" s="25"/>
      <c r="I666" s="44"/>
      <c r="J666" s="45"/>
      <c r="K666" s="139"/>
      <c r="L666" s="25"/>
      <c r="M666" s="166"/>
      <c r="N666" s="166"/>
      <c r="O666" s="166"/>
      <c r="P666" s="166"/>
      <c r="Q666" s="166"/>
      <c r="R666" s="166"/>
      <c r="S666" s="166"/>
      <c r="T666" s="60"/>
      <c r="U666" s="61"/>
      <c r="V666" s="61"/>
      <c r="W666" s="61"/>
      <c r="X666" s="61"/>
      <c r="Y666" s="61"/>
      <c r="Z666" s="62"/>
      <c r="AA666" s="67"/>
      <c r="AB666" s="68"/>
      <c r="AC666" s="68"/>
      <c r="AD666" s="68"/>
      <c r="AE666" s="68"/>
      <c r="AF666" s="68"/>
      <c r="AG666" s="69"/>
    </row>
    <row r="667" spans="1:33" x14ac:dyDescent="0.3">
      <c r="A667" s="135"/>
      <c r="B667" s="113"/>
      <c r="C667" s="176"/>
      <c r="D667" s="28"/>
      <c r="E667" s="33"/>
      <c r="F667" s="28"/>
      <c r="G667" s="23"/>
      <c r="H667" s="25"/>
      <c r="I667" s="44"/>
      <c r="J667" s="45"/>
      <c r="K667" s="139"/>
      <c r="L667" s="25"/>
      <c r="M667" s="166"/>
      <c r="N667" s="166"/>
      <c r="O667" s="166"/>
      <c r="P667" s="166"/>
      <c r="Q667" s="166"/>
      <c r="R667" s="166"/>
      <c r="S667" s="166"/>
      <c r="T667" s="60"/>
      <c r="U667" s="61"/>
      <c r="V667" s="61"/>
      <c r="W667" s="61"/>
      <c r="X667" s="61"/>
      <c r="Y667" s="61"/>
      <c r="Z667" s="62"/>
      <c r="AA667" s="67"/>
      <c r="AB667" s="68"/>
      <c r="AC667" s="68"/>
      <c r="AD667" s="68"/>
      <c r="AE667" s="68"/>
      <c r="AF667" s="68"/>
      <c r="AG667" s="69"/>
    </row>
    <row r="668" spans="1:33" x14ac:dyDescent="0.3">
      <c r="A668" s="135"/>
      <c r="B668" s="113"/>
      <c r="C668" s="176"/>
      <c r="D668" s="28"/>
      <c r="E668" s="33"/>
      <c r="F668" s="28"/>
      <c r="G668" s="23"/>
      <c r="H668" s="25"/>
      <c r="I668" s="44"/>
      <c r="J668" s="45"/>
      <c r="K668" s="139"/>
      <c r="L668" s="25"/>
      <c r="M668" s="166"/>
      <c r="N668" s="166"/>
      <c r="O668" s="166"/>
      <c r="P668" s="166"/>
      <c r="Q668" s="166"/>
      <c r="R668" s="166"/>
      <c r="S668" s="166"/>
      <c r="T668" s="60"/>
      <c r="U668" s="61"/>
      <c r="V668" s="61"/>
      <c r="W668" s="61"/>
      <c r="X668" s="61"/>
      <c r="Y668" s="61"/>
      <c r="Z668" s="62"/>
      <c r="AA668" s="67"/>
      <c r="AB668" s="68"/>
      <c r="AC668" s="68"/>
      <c r="AD668" s="68"/>
      <c r="AE668" s="68"/>
      <c r="AF668" s="68"/>
      <c r="AG668" s="69"/>
    </row>
    <row r="669" spans="1:33" x14ac:dyDescent="0.3">
      <c r="A669" s="135"/>
      <c r="B669" s="113"/>
      <c r="C669" s="176"/>
      <c r="D669" s="28"/>
      <c r="E669" s="33"/>
      <c r="F669" s="28"/>
      <c r="G669" s="23"/>
      <c r="H669" s="25"/>
      <c r="I669" s="44"/>
      <c r="J669" s="45"/>
      <c r="K669" s="139"/>
      <c r="L669" s="25"/>
      <c r="M669" s="166"/>
      <c r="N669" s="166"/>
      <c r="O669" s="166"/>
      <c r="P669" s="166"/>
      <c r="Q669" s="166"/>
      <c r="R669" s="166"/>
      <c r="S669" s="166"/>
      <c r="T669" s="60"/>
      <c r="U669" s="61"/>
      <c r="V669" s="61"/>
      <c r="W669" s="61"/>
      <c r="X669" s="61"/>
      <c r="Y669" s="61"/>
      <c r="Z669" s="62"/>
      <c r="AA669" s="67"/>
      <c r="AB669" s="68"/>
      <c r="AC669" s="68"/>
      <c r="AD669" s="68"/>
      <c r="AE669" s="68"/>
      <c r="AF669" s="68"/>
      <c r="AG669" s="69"/>
    </row>
    <row r="670" spans="1:33" x14ac:dyDescent="0.3">
      <c r="A670" s="135"/>
      <c r="B670" s="113"/>
      <c r="C670" s="176"/>
      <c r="D670" s="28"/>
      <c r="E670" s="33"/>
      <c r="F670" s="28"/>
      <c r="G670" s="23"/>
      <c r="H670" s="25"/>
      <c r="I670" s="44"/>
      <c r="J670" s="45"/>
      <c r="K670" s="139"/>
      <c r="L670" s="25"/>
      <c r="M670" s="166"/>
      <c r="N670" s="166"/>
      <c r="O670" s="166"/>
      <c r="P670" s="166"/>
      <c r="Q670" s="166"/>
      <c r="R670" s="166"/>
      <c r="S670" s="166"/>
      <c r="T670" s="60"/>
      <c r="U670" s="61"/>
      <c r="V670" s="61"/>
      <c r="W670" s="61"/>
      <c r="X670" s="61"/>
      <c r="Y670" s="61"/>
      <c r="Z670" s="62"/>
      <c r="AA670" s="67"/>
      <c r="AB670" s="68"/>
      <c r="AC670" s="68"/>
      <c r="AD670" s="68"/>
      <c r="AE670" s="68"/>
      <c r="AF670" s="68"/>
      <c r="AG670" s="69"/>
    </row>
    <row r="671" spans="1:33" x14ac:dyDescent="0.3">
      <c r="A671" s="135"/>
      <c r="B671" s="113"/>
      <c r="C671" s="176"/>
      <c r="D671" s="28"/>
      <c r="E671" s="33"/>
      <c r="F671" s="28"/>
      <c r="G671" s="23"/>
      <c r="H671" s="25"/>
      <c r="I671" s="44"/>
      <c r="J671" s="45"/>
      <c r="K671" s="139"/>
      <c r="L671" s="25"/>
      <c r="M671" s="166"/>
      <c r="N671" s="166"/>
      <c r="O671" s="166"/>
      <c r="P671" s="166"/>
      <c r="Q671" s="166"/>
      <c r="R671" s="166"/>
      <c r="S671" s="166"/>
      <c r="T671" s="60"/>
      <c r="U671" s="61"/>
      <c r="V671" s="61"/>
      <c r="W671" s="61"/>
      <c r="X671" s="61"/>
      <c r="Y671" s="61"/>
      <c r="Z671" s="62"/>
      <c r="AA671" s="67"/>
      <c r="AB671" s="68"/>
      <c r="AC671" s="68"/>
      <c r="AD671" s="68"/>
      <c r="AE671" s="68"/>
      <c r="AF671" s="68"/>
      <c r="AG671" s="69"/>
    </row>
    <row r="672" spans="1:33" x14ac:dyDescent="0.3">
      <c r="A672" s="135"/>
      <c r="B672" s="113"/>
      <c r="C672" s="176"/>
      <c r="D672" s="28"/>
      <c r="E672" s="33"/>
      <c r="F672" s="28"/>
      <c r="G672" s="23"/>
      <c r="H672" s="25"/>
      <c r="I672" s="44"/>
      <c r="J672" s="45"/>
      <c r="K672" s="139"/>
      <c r="L672" s="25"/>
      <c r="M672" s="166"/>
      <c r="N672" s="166"/>
      <c r="O672" s="166"/>
      <c r="P672" s="166"/>
      <c r="Q672" s="166"/>
      <c r="R672" s="166"/>
      <c r="S672" s="166"/>
      <c r="T672" s="60"/>
      <c r="U672" s="61"/>
      <c r="V672" s="61"/>
      <c r="W672" s="61"/>
      <c r="X672" s="61"/>
      <c r="Y672" s="61"/>
      <c r="Z672" s="62"/>
      <c r="AA672" s="67"/>
      <c r="AB672" s="68"/>
      <c r="AC672" s="68"/>
      <c r="AD672" s="68"/>
      <c r="AE672" s="68"/>
      <c r="AF672" s="68"/>
      <c r="AG672" s="69"/>
    </row>
    <row r="673" spans="1:33" x14ac:dyDescent="0.3">
      <c r="A673" s="135"/>
      <c r="B673" s="113"/>
      <c r="C673" s="176"/>
      <c r="D673" s="28"/>
      <c r="E673" s="33"/>
      <c r="F673" s="28"/>
      <c r="G673" s="23"/>
      <c r="H673" s="25"/>
      <c r="I673" s="44"/>
      <c r="J673" s="45"/>
      <c r="K673" s="139"/>
      <c r="L673" s="25"/>
      <c r="M673" s="166"/>
      <c r="N673" s="166"/>
      <c r="O673" s="166"/>
      <c r="P673" s="166"/>
      <c r="Q673" s="166"/>
      <c r="R673" s="166"/>
      <c r="S673" s="166"/>
      <c r="T673" s="60"/>
      <c r="U673" s="61"/>
      <c r="V673" s="61"/>
      <c r="W673" s="61"/>
      <c r="X673" s="61"/>
      <c r="Y673" s="61"/>
      <c r="Z673" s="62"/>
      <c r="AA673" s="67"/>
      <c r="AB673" s="68"/>
      <c r="AC673" s="68"/>
      <c r="AD673" s="68"/>
      <c r="AE673" s="68"/>
      <c r="AF673" s="68"/>
      <c r="AG673" s="69"/>
    </row>
    <row r="674" spans="1:33" x14ac:dyDescent="0.3">
      <c r="A674" s="135"/>
      <c r="B674" s="113"/>
      <c r="C674" s="176"/>
      <c r="D674" s="28"/>
      <c r="E674" s="33"/>
      <c r="F674" s="28"/>
      <c r="G674" s="23"/>
      <c r="H674" s="25"/>
      <c r="I674" s="44"/>
      <c r="J674" s="45"/>
      <c r="K674" s="139"/>
      <c r="L674" s="25"/>
      <c r="M674" s="166"/>
      <c r="N674" s="166"/>
      <c r="O674" s="166"/>
      <c r="P674" s="166"/>
      <c r="Q674" s="166"/>
      <c r="R674" s="166"/>
      <c r="S674" s="166"/>
      <c r="T674" s="60"/>
      <c r="U674" s="61"/>
      <c r="V674" s="61"/>
      <c r="W674" s="61"/>
      <c r="X674" s="61"/>
      <c r="Y674" s="61"/>
      <c r="Z674" s="62"/>
      <c r="AA674" s="67"/>
      <c r="AB674" s="68"/>
      <c r="AC674" s="68"/>
      <c r="AD674" s="68"/>
      <c r="AE674" s="68"/>
      <c r="AF674" s="68"/>
      <c r="AG674" s="69"/>
    </row>
    <row r="675" spans="1:33" x14ac:dyDescent="0.3">
      <c r="A675" s="135"/>
      <c r="B675" s="113"/>
      <c r="C675" s="176"/>
      <c r="D675" s="28"/>
      <c r="E675" s="33"/>
      <c r="F675" s="28"/>
      <c r="G675" s="23"/>
      <c r="H675" s="25"/>
      <c r="I675" s="44"/>
      <c r="J675" s="45"/>
      <c r="K675" s="139"/>
      <c r="L675" s="25"/>
      <c r="M675" s="166"/>
      <c r="N675" s="166"/>
      <c r="O675" s="166"/>
      <c r="P675" s="166"/>
      <c r="Q675" s="166"/>
      <c r="R675" s="166"/>
      <c r="S675" s="166"/>
      <c r="T675" s="60"/>
      <c r="U675" s="61"/>
      <c r="V675" s="61"/>
      <c r="W675" s="61"/>
      <c r="X675" s="61"/>
      <c r="Y675" s="61"/>
      <c r="Z675" s="62"/>
      <c r="AA675" s="67"/>
      <c r="AB675" s="68"/>
      <c r="AC675" s="68"/>
      <c r="AD675" s="68"/>
      <c r="AE675" s="68"/>
      <c r="AF675" s="68"/>
      <c r="AG675" s="69"/>
    </row>
    <row r="676" spans="1:33" x14ac:dyDescent="0.3">
      <c r="A676" s="135"/>
      <c r="B676" s="113"/>
      <c r="C676" s="176"/>
      <c r="D676" s="28"/>
      <c r="E676" s="33"/>
      <c r="F676" s="28"/>
      <c r="G676" s="23"/>
      <c r="H676" s="25"/>
      <c r="I676" s="44"/>
      <c r="J676" s="45"/>
      <c r="K676" s="139"/>
      <c r="L676" s="25"/>
      <c r="M676" s="166"/>
      <c r="N676" s="166"/>
      <c r="O676" s="166"/>
      <c r="P676" s="166"/>
      <c r="Q676" s="166"/>
      <c r="R676" s="166"/>
      <c r="S676" s="166"/>
      <c r="T676" s="60"/>
      <c r="U676" s="61"/>
      <c r="V676" s="61"/>
      <c r="W676" s="61"/>
      <c r="X676" s="61"/>
      <c r="Y676" s="61"/>
      <c r="Z676" s="62"/>
      <c r="AA676" s="67"/>
      <c r="AB676" s="68"/>
      <c r="AC676" s="68"/>
      <c r="AD676" s="68"/>
      <c r="AE676" s="68"/>
      <c r="AF676" s="68"/>
      <c r="AG676" s="69"/>
    </row>
    <row r="677" spans="1:33" x14ac:dyDescent="0.3">
      <c r="A677" s="135"/>
      <c r="B677" s="113"/>
      <c r="C677" s="176"/>
      <c r="D677" s="28"/>
      <c r="E677" s="33"/>
      <c r="F677" s="28"/>
      <c r="G677" s="23"/>
      <c r="H677" s="25"/>
      <c r="I677" s="44"/>
      <c r="J677" s="45"/>
      <c r="K677" s="139"/>
      <c r="L677" s="25"/>
      <c r="M677" s="166"/>
      <c r="N677" s="166"/>
      <c r="O677" s="166"/>
      <c r="P677" s="166"/>
      <c r="Q677" s="166"/>
      <c r="R677" s="166"/>
      <c r="S677" s="166"/>
      <c r="T677" s="60"/>
      <c r="U677" s="61"/>
      <c r="V677" s="61"/>
      <c r="W677" s="61"/>
      <c r="X677" s="61"/>
      <c r="Y677" s="61"/>
      <c r="Z677" s="62"/>
      <c r="AA677" s="67"/>
      <c r="AB677" s="68"/>
      <c r="AC677" s="68"/>
      <c r="AD677" s="68"/>
      <c r="AE677" s="68"/>
      <c r="AF677" s="68"/>
      <c r="AG677" s="69"/>
    </row>
    <row r="678" spans="1:33" x14ac:dyDescent="0.3">
      <c r="A678" s="135"/>
      <c r="B678" s="113"/>
      <c r="C678" s="176"/>
      <c r="D678" s="28"/>
      <c r="E678" s="33"/>
      <c r="F678" s="28"/>
      <c r="G678" s="23"/>
      <c r="H678" s="25"/>
      <c r="I678" s="44"/>
      <c r="J678" s="45"/>
      <c r="K678" s="139"/>
      <c r="L678" s="25"/>
      <c r="M678" s="166"/>
      <c r="N678" s="166"/>
      <c r="O678" s="166"/>
      <c r="P678" s="166"/>
      <c r="Q678" s="166"/>
      <c r="R678" s="166"/>
      <c r="S678" s="166"/>
      <c r="T678" s="60"/>
      <c r="U678" s="61"/>
      <c r="V678" s="61"/>
      <c r="W678" s="61"/>
      <c r="X678" s="61"/>
      <c r="Y678" s="61"/>
      <c r="Z678" s="62"/>
      <c r="AA678" s="67"/>
      <c r="AB678" s="68"/>
      <c r="AC678" s="68"/>
      <c r="AD678" s="68"/>
      <c r="AE678" s="68"/>
      <c r="AF678" s="68"/>
      <c r="AG678" s="69"/>
    </row>
    <row r="679" spans="1:33" x14ac:dyDescent="0.3">
      <c r="A679" s="135"/>
      <c r="B679" s="113"/>
      <c r="C679" s="176"/>
      <c r="D679" s="28"/>
      <c r="E679" s="33"/>
      <c r="F679" s="28"/>
      <c r="G679" s="23"/>
      <c r="H679" s="25"/>
      <c r="I679" s="44"/>
      <c r="J679" s="45"/>
      <c r="K679" s="139"/>
      <c r="L679" s="25"/>
      <c r="M679" s="166"/>
      <c r="N679" s="166"/>
      <c r="O679" s="166"/>
      <c r="P679" s="166"/>
      <c r="Q679" s="166"/>
      <c r="R679" s="166"/>
      <c r="S679" s="166"/>
      <c r="T679" s="60"/>
      <c r="U679" s="61"/>
      <c r="V679" s="61"/>
      <c r="W679" s="61"/>
      <c r="X679" s="61"/>
      <c r="Y679" s="61"/>
      <c r="Z679" s="62"/>
      <c r="AA679" s="67"/>
      <c r="AB679" s="68"/>
      <c r="AC679" s="68"/>
      <c r="AD679" s="68"/>
      <c r="AE679" s="68"/>
      <c r="AF679" s="68"/>
      <c r="AG679" s="69"/>
    </row>
    <row r="680" spans="1:33" x14ac:dyDescent="0.3">
      <c r="A680" s="135"/>
      <c r="B680" s="113"/>
      <c r="C680" s="176"/>
      <c r="D680" s="28"/>
      <c r="E680" s="33"/>
      <c r="F680" s="28"/>
      <c r="G680" s="23"/>
      <c r="H680" s="25"/>
      <c r="I680" s="44"/>
      <c r="J680" s="45"/>
      <c r="K680" s="139"/>
      <c r="L680" s="25"/>
      <c r="M680" s="166"/>
      <c r="N680" s="166"/>
      <c r="O680" s="166"/>
      <c r="P680" s="166"/>
      <c r="Q680" s="166"/>
      <c r="R680" s="166"/>
      <c r="S680" s="166"/>
      <c r="T680" s="60"/>
      <c r="U680" s="61"/>
      <c r="V680" s="61"/>
      <c r="W680" s="61"/>
      <c r="X680" s="61"/>
      <c r="Y680" s="61"/>
      <c r="Z680" s="62"/>
      <c r="AA680" s="67"/>
      <c r="AB680" s="68"/>
      <c r="AC680" s="68"/>
      <c r="AD680" s="68"/>
      <c r="AE680" s="68"/>
      <c r="AF680" s="68"/>
      <c r="AG680" s="69"/>
    </row>
    <row r="681" spans="1:33" x14ac:dyDescent="0.3">
      <c r="A681" s="135"/>
      <c r="B681" s="113"/>
      <c r="C681" s="176"/>
      <c r="D681" s="28"/>
      <c r="E681" s="33"/>
      <c r="F681" s="28"/>
      <c r="G681" s="23"/>
      <c r="H681" s="25"/>
      <c r="I681" s="44"/>
      <c r="J681" s="45"/>
      <c r="K681" s="139"/>
      <c r="L681" s="25"/>
      <c r="M681" s="166"/>
      <c r="N681" s="166"/>
      <c r="O681" s="166"/>
      <c r="P681" s="166"/>
      <c r="Q681" s="166"/>
      <c r="R681" s="166"/>
      <c r="S681" s="166"/>
      <c r="T681" s="60"/>
      <c r="U681" s="61"/>
      <c r="V681" s="61"/>
      <c r="W681" s="61"/>
      <c r="X681" s="61"/>
      <c r="Y681" s="61"/>
      <c r="Z681" s="62"/>
      <c r="AA681" s="67"/>
      <c r="AB681" s="68"/>
      <c r="AC681" s="68"/>
      <c r="AD681" s="68"/>
      <c r="AE681" s="68"/>
      <c r="AF681" s="68"/>
      <c r="AG681" s="69"/>
    </row>
    <row r="682" spans="1:33" x14ac:dyDescent="0.3">
      <c r="A682" s="135"/>
      <c r="B682" s="113"/>
      <c r="C682" s="176"/>
      <c r="D682" s="28"/>
      <c r="E682" s="33"/>
      <c r="F682" s="28"/>
      <c r="G682" s="23"/>
      <c r="H682" s="25"/>
      <c r="I682" s="44"/>
      <c r="J682" s="45"/>
      <c r="K682" s="139"/>
      <c r="L682" s="25"/>
      <c r="M682" s="166"/>
      <c r="N682" s="166"/>
      <c r="O682" s="166"/>
      <c r="P682" s="166"/>
      <c r="Q682" s="166"/>
      <c r="R682" s="166"/>
      <c r="S682" s="166"/>
      <c r="T682" s="60"/>
      <c r="U682" s="61"/>
      <c r="V682" s="61"/>
      <c r="W682" s="61"/>
      <c r="X682" s="61"/>
      <c r="Y682" s="61"/>
      <c r="Z682" s="62"/>
      <c r="AA682" s="67"/>
      <c r="AB682" s="68"/>
      <c r="AC682" s="68"/>
      <c r="AD682" s="68"/>
      <c r="AE682" s="68"/>
      <c r="AF682" s="68"/>
      <c r="AG682" s="69"/>
    </row>
    <row r="683" spans="1:33" x14ac:dyDescent="0.3">
      <c r="A683" s="135"/>
      <c r="B683" s="113"/>
      <c r="C683" s="176"/>
      <c r="D683" s="28"/>
      <c r="E683" s="33"/>
      <c r="F683" s="28"/>
      <c r="G683" s="23"/>
      <c r="H683" s="25"/>
      <c r="I683" s="44"/>
      <c r="J683" s="45"/>
      <c r="K683" s="139"/>
      <c r="L683" s="25"/>
      <c r="M683" s="166"/>
      <c r="N683" s="166"/>
      <c r="O683" s="166"/>
      <c r="P683" s="166"/>
      <c r="Q683" s="166"/>
      <c r="R683" s="166"/>
      <c r="S683" s="166"/>
      <c r="T683" s="60"/>
      <c r="U683" s="61"/>
      <c r="V683" s="61"/>
      <c r="W683" s="61"/>
      <c r="X683" s="61"/>
      <c r="Y683" s="61"/>
      <c r="Z683" s="62"/>
      <c r="AA683" s="67"/>
      <c r="AB683" s="68"/>
      <c r="AC683" s="68"/>
      <c r="AD683" s="68"/>
      <c r="AE683" s="68"/>
      <c r="AF683" s="68"/>
      <c r="AG683" s="69"/>
    </row>
    <row r="684" spans="1:33" x14ac:dyDescent="0.3">
      <c r="A684" s="135"/>
      <c r="B684" s="113"/>
      <c r="C684" s="176"/>
      <c r="D684" s="28"/>
      <c r="E684" s="33"/>
      <c r="F684" s="28"/>
      <c r="G684" s="23"/>
      <c r="H684" s="25"/>
      <c r="I684" s="44"/>
      <c r="J684" s="45"/>
      <c r="K684" s="139"/>
      <c r="L684" s="25"/>
      <c r="M684" s="166"/>
      <c r="N684" s="166"/>
      <c r="O684" s="166"/>
      <c r="P684" s="166"/>
      <c r="Q684" s="166"/>
      <c r="R684" s="166"/>
      <c r="S684" s="166"/>
      <c r="T684" s="60"/>
      <c r="U684" s="61"/>
      <c r="V684" s="61"/>
      <c r="W684" s="61"/>
      <c r="X684" s="61"/>
      <c r="Y684" s="61"/>
      <c r="Z684" s="62"/>
      <c r="AA684" s="67"/>
      <c r="AB684" s="68"/>
      <c r="AC684" s="68"/>
      <c r="AD684" s="68"/>
      <c r="AE684" s="68"/>
      <c r="AF684" s="68"/>
      <c r="AG684" s="69"/>
    </row>
    <row r="685" spans="1:33" x14ac:dyDescent="0.3">
      <c r="A685" s="135"/>
      <c r="B685" s="113"/>
      <c r="C685" s="176"/>
      <c r="D685" s="28"/>
      <c r="E685" s="33"/>
      <c r="F685" s="28"/>
      <c r="G685" s="23"/>
      <c r="H685" s="25"/>
      <c r="I685" s="44"/>
      <c r="J685" s="45"/>
      <c r="K685" s="139"/>
      <c r="L685" s="25"/>
      <c r="M685" s="166"/>
      <c r="N685" s="166"/>
      <c r="O685" s="166"/>
      <c r="P685" s="166"/>
      <c r="Q685" s="166"/>
      <c r="R685" s="166"/>
      <c r="S685" s="166"/>
      <c r="T685" s="60"/>
      <c r="U685" s="61"/>
      <c r="V685" s="61"/>
      <c r="W685" s="61"/>
      <c r="X685" s="61"/>
      <c r="Y685" s="61"/>
      <c r="Z685" s="62"/>
      <c r="AA685" s="67"/>
      <c r="AB685" s="68"/>
      <c r="AC685" s="68"/>
      <c r="AD685" s="68"/>
      <c r="AE685" s="68"/>
      <c r="AF685" s="68"/>
      <c r="AG685" s="69"/>
    </row>
    <row r="686" spans="1:33" x14ac:dyDescent="0.3">
      <c r="A686" s="135"/>
      <c r="B686" s="113"/>
      <c r="C686" s="176"/>
      <c r="D686" s="28"/>
      <c r="E686" s="33"/>
      <c r="F686" s="28"/>
      <c r="G686" s="23"/>
      <c r="H686" s="25"/>
      <c r="I686" s="44"/>
      <c r="J686" s="45"/>
      <c r="K686" s="139"/>
      <c r="L686" s="25"/>
      <c r="M686" s="166"/>
      <c r="N686" s="166"/>
      <c r="O686" s="166"/>
      <c r="P686" s="166"/>
      <c r="Q686" s="166"/>
      <c r="R686" s="166"/>
      <c r="S686" s="166"/>
      <c r="T686" s="60"/>
      <c r="U686" s="61"/>
      <c r="V686" s="61"/>
      <c r="W686" s="61"/>
      <c r="X686" s="61"/>
      <c r="Y686" s="61"/>
      <c r="Z686" s="62"/>
      <c r="AA686" s="67"/>
      <c r="AB686" s="68"/>
      <c r="AC686" s="68"/>
      <c r="AD686" s="68"/>
      <c r="AE686" s="68"/>
      <c r="AF686" s="68"/>
      <c r="AG686" s="69"/>
    </row>
    <row r="687" spans="1:33" x14ac:dyDescent="0.3">
      <c r="A687" s="135"/>
      <c r="B687" s="113"/>
      <c r="C687" s="176"/>
      <c r="D687" s="28"/>
      <c r="E687" s="33"/>
      <c r="F687" s="28"/>
      <c r="G687" s="23"/>
      <c r="H687" s="25"/>
      <c r="I687" s="44"/>
      <c r="J687" s="45"/>
      <c r="K687" s="139"/>
      <c r="L687" s="25"/>
      <c r="M687" s="166"/>
      <c r="N687" s="166"/>
      <c r="O687" s="166"/>
      <c r="P687" s="166"/>
      <c r="Q687" s="166"/>
      <c r="R687" s="166"/>
      <c r="S687" s="166"/>
      <c r="T687" s="60"/>
      <c r="U687" s="61"/>
      <c r="V687" s="61"/>
      <c r="W687" s="61"/>
      <c r="X687" s="61"/>
      <c r="Y687" s="61"/>
      <c r="Z687" s="62"/>
      <c r="AA687" s="67"/>
      <c r="AB687" s="68"/>
      <c r="AC687" s="68"/>
      <c r="AD687" s="68"/>
      <c r="AE687" s="68"/>
      <c r="AF687" s="68"/>
      <c r="AG687" s="69"/>
    </row>
    <row r="688" spans="1:33" x14ac:dyDescent="0.3">
      <c r="A688" s="135"/>
      <c r="B688" s="113"/>
      <c r="C688" s="176"/>
      <c r="D688" s="28"/>
      <c r="E688" s="33"/>
      <c r="F688" s="28"/>
      <c r="G688" s="23"/>
      <c r="H688" s="25"/>
      <c r="I688" s="44"/>
      <c r="J688" s="45"/>
      <c r="K688" s="139"/>
      <c r="L688" s="25"/>
      <c r="M688" s="166"/>
      <c r="N688" s="166"/>
      <c r="O688" s="166"/>
      <c r="P688" s="166"/>
      <c r="Q688" s="166"/>
      <c r="R688" s="166"/>
      <c r="S688" s="166"/>
      <c r="T688" s="60"/>
      <c r="U688" s="61"/>
      <c r="V688" s="61"/>
      <c r="W688" s="61"/>
      <c r="X688" s="61"/>
      <c r="Y688" s="61"/>
      <c r="Z688" s="62"/>
      <c r="AA688" s="67"/>
      <c r="AB688" s="68"/>
      <c r="AC688" s="68"/>
      <c r="AD688" s="68"/>
      <c r="AE688" s="68"/>
      <c r="AF688" s="68"/>
      <c r="AG688" s="69"/>
    </row>
    <row r="689" spans="1:33" x14ac:dyDescent="0.3">
      <c r="A689" s="135"/>
      <c r="B689" s="113"/>
      <c r="C689" s="176"/>
      <c r="D689" s="28"/>
      <c r="E689" s="33"/>
      <c r="F689" s="28"/>
      <c r="G689" s="23"/>
      <c r="H689" s="25"/>
      <c r="I689" s="44"/>
      <c r="J689" s="45"/>
      <c r="K689" s="139"/>
      <c r="L689" s="25"/>
      <c r="M689" s="166"/>
      <c r="N689" s="166"/>
      <c r="O689" s="166"/>
      <c r="P689" s="166"/>
      <c r="Q689" s="166"/>
      <c r="R689" s="166"/>
      <c r="S689" s="166"/>
      <c r="T689" s="60"/>
      <c r="U689" s="61"/>
      <c r="V689" s="61"/>
      <c r="W689" s="61"/>
      <c r="X689" s="61"/>
      <c r="Y689" s="61"/>
      <c r="Z689" s="62"/>
      <c r="AA689" s="67"/>
      <c r="AB689" s="68"/>
      <c r="AC689" s="68"/>
      <c r="AD689" s="68"/>
      <c r="AE689" s="68"/>
      <c r="AF689" s="68"/>
      <c r="AG689" s="69"/>
    </row>
    <row r="690" spans="1:33" x14ac:dyDescent="0.3">
      <c r="A690" s="135"/>
      <c r="B690" s="113"/>
      <c r="C690" s="176"/>
      <c r="D690" s="28"/>
      <c r="E690" s="33"/>
      <c r="F690" s="28"/>
      <c r="G690" s="23"/>
      <c r="H690" s="25"/>
      <c r="I690" s="44"/>
      <c r="J690" s="45"/>
      <c r="K690" s="139"/>
      <c r="L690" s="25"/>
      <c r="M690" s="166"/>
      <c r="N690" s="166"/>
      <c r="O690" s="166"/>
      <c r="P690" s="166"/>
      <c r="Q690" s="166"/>
      <c r="R690" s="166"/>
      <c r="S690" s="166"/>
      <c r="T690" s="60"/>
      <c r="U690" s="61"/>
      <c r="V690" s="61"/>
      <c r="W690" s="61"/>
      <c r="X690" s="61"/>
      <c r="Y690" s="61"/>
      <c r="Z690" s="62"/>
      <c r="AA690" s="67"/>
      <c r="AB690" s="68"/>
      <c r="AC690" s="68"/>
      <c r="AD690" s="68"/>
      <c r="AE690" s="68"/>
      <c r="AF690" s="68"/>
      <c r="AG690" s="69"/>
    </row>
    <row r="691" spans="1:33" x14ac:dyDescent="0.3">
      <c r="A691" s="135"/>
      <c r="B691" s="113"/>
      <c r="C691" s="176"/>
      <c r="D691" s="28"/>
      <c r="E691" s="33"/>
      <c r="F691" s="28"/>
      <c r="G691" s="23"/>
      <c r="H691" s="25"/>
      <c r="I691" s="44"/>
      <c r="J691" s="45"/>
      <c r="K691" s="139"/>
      <c r="L691" s="25"/>
      <c r="M691" s="166"/>
      <c r="N691" s="166"/>
      <c r="O691" s="166"/>
      <c r="P691" s="166"/>
      <c r="Q691" s="166"/>
      <c r="R691" s="166"/>
      <c r="S691" s="166"/>
      <c r="T691" s="60"/>
      <c r="U691" s="61"/>
      <c r="V691" s="61"/>
      <c r="W691" s="61"/>
      <c r="X691" s="61"/>
      <c r="Y691" s="61"/>
      <c r="Z691" s="62"/>
      <c r="AA691" s="67"/>
      <c r="AB691" s="68"/>
      <c r="AC691" s="68"/>
      <c r="AD691" s="68"/>
      <c r="AE691" s="68"/>
      <c r="AF691" s="68"/>
      <c r="AG691" s="69"/>
    </row>
    <row r="692" spans="1:33" x14ac:dyDescent="0.3">
      <c r="A692" s="135"/>
      <c r="B692" s="113"/>
      <c r="C692" s="176"/>
      <c r="D692" s="28"/>
      <c r="E692" s="33"/>
      <c r="F692" s="28"/>
      <c r="G692" s="23"/>
      <c r="H692" s="25"/>
      <c r="I692" s="44"/>
      <c r="J692" s="45"/>
      <c r="K692" s="139"/>
      <c r="L692" s="25"/>
      <c r="M692" s="166"/>
      <c r="N692" s="166"/>
      <c r="O692" s="166"/>
      <c r="P692" s="166"/>
      <c r="Q692" s="166"/>
      <c r="R692" s="166"/>
      <c r="S692" s="166"/>
      <c r="T692" s="60"/>
      <c r="U692" s="61"/>
      <c r="V692" s="61"/>
      <c r="W692" s="61"/>
      <c r="X692" s="61"/>
      <c r="Y692" s="61"/>
      <c r="Z692" s="62"/>
      <c r="AA692" s="67"/>
      <c r="AB692" s="68"/>
      <c r="AC692" s="68"/>
      <c r="AD692" s="68"/>
      <c r="AE692" s="68"/>
      <c r="AF692" s="68"/>
      <c r="AG692" s="69"/>
    </row>
    <row r="693" spans="1:33" x14ac:dyDescent="0.3">
      <c r="A693" s="135"/>
      <c r="B693" s="113"/>
      <c r="C693" s="176"/>
      <c r="D693" s="28"/>
      <c r="E693" s="33"/>
      <c r="F693" s="28"/>
      <c r="G693" s="23"/>
      <c r="H693" s="25"/>
      <c r="I693" s="44"/>
      <c r="J693" s="45"/>
      <c r="K693" s="139"/>
      <c r="L693" s="25"/>
      <c r="M693" s="166"/>
      <c r="N693" s="166"/>
      <c r="O693" s="166"/>
      <c r="P693" s="166"/>
      <c r="Q693" s="166"/>
      <c r="R693" s="166"/>
      <c r="S693" s="166"/>
      <c r="T693" s="60"/>
      <c r="U693" s="61"/>
      <c r="V693" s="61"/>
      <c r="W693" s="61"/>
      <c r="X693" s="61"/>
      <c r="Y693" s="61"/>
      <c r="Z693" s="62"/>
      <c r="AA693" s="67"/>
      <c r="AB693" s="68"/>
      <c r="AC693" s="68"/>
      <c r="AD693" s="68"/>
      <c r="AE693" s="68"/>
      <c r="AF693" s="68"/>
      <c r="AG693" s="69"/>
    </row>
    <row r="694" spans="1:33" x14ac:dyDescent="0.3">
      <c r="A694" s="135"/>
      <c r="B694" s="113"/>
      <c r="C694" s="176"/>
      <c r="D694" s="28"/>
      <c r="E694" s="33"/>
      <c r="F694" s="28"/>
      <c r="G694" s="23"/>
      <c r="H694" s="25"/>
      <c r="I694" s="44"/>
      <c r="J694" s="45"/>
      <c r="K694" s="139"/>
      <c r="L694" s="25"/>
      <c r="M694" s="166"/>
      <c r="N694" s="166"/>
      <c r="O694" s="166"/>
      <c r="P694" s="166"/>
      <c r="Q694" s="166"/>
      <c r="R694" s="166"/>
      <c r="S694" s="166"/>
      <c r="T694" s="60"/>
      <c r="U694" s="61"/>
      <c r="V694" s="61"/>
      <c r="W694" s="61"/>
      <c r="X694" s="61"/>
      <c r="Y694" s="61"/>
      <c r="Z694" s="62"/>
      <c r="AA694" s="67"/>
      <c r="AB694" s="68"/>
      <c r="AC694" s="68"/>
      <c r="AD694" s="68"/>
      <c r="AE694" s="68"/>
      <c r="AF694" s="68"/>
      <c r="AG694" s="69"/>
    </row>
    <row r="695" spans="1:33" x14ac:dyDescent="0.3">
      <c r="A695" s="135"/>
      <c r="B695" s="113"/>
      <c r="C695" s="176"/>
      <c r="D695" s="28"/>
      <c r="E695" s="33"/>
      <c r="F695" s="28"/>
      <c r="G695" s="23"/>
      <c r="H695" s="25"/>
      <c r="I695" s="44"/>
      <c r="J695" s="45"/>
      <c r="K695" s="139"/>
      <c r="L695" s="25"/>
      <c r="M695" s="166"/>
      <c r="N695" s="166"/>
      <c r="O695" s="166"/>
      <c r="P695" s="166"/>
      <c r="Q695" s="166"/>
      <c r="R695" s="166"/>
      <c r="S695" s="166"/>
      <c r="T695" s="60"/>
      <c r="U695" s="61"/>
      <c r="V695" s="61"/>
      <c r="W695" s="61"/>
      <c r="X695" s="61"/>
      <c r="Y695" s="61"/>
      <c r="Z695" s="62"/>
      <c r="AA695" s="67"/>
      <c r="AB695" s="68"/>
      <c r="AC695" s="68"/>
      <c r="AD695" s="68"/>
      <c r="AE695" s="68"/>
      <c r="AF695" s="68"/>
      <c r="AG695" s="69"/>
    </row>
    <row r="696" spans="1:33" x14ac:dyDescent="0.3">
      <c r="A696" s="135"/>
      <c r="B696" s="113"/>
      <c r="C696" s="176"/>
      <c r="D696" s="28"/>
      <c r="E696" s="33"/>
      <c r="F696" s="28"/>
      <c r="G696" s="23"/>
      <c r="H696" s="25"/>
      <c r="I696" s="44"/>
      <c r="J696" s="45"/>
      <c r="K696" s="139"/>
      <c r="L696" s="25"/>
      <c r="M696" s="166"/>
      <c r="N696" s="166"/>
      <c r="O696" s="166"/>
      <c r="P696" s="166"/>
      <c r="Q696" s="166"/>
      <c r="R696" s="166"/>
      <c r="S696" s="166"/>
      <c r="T696" s="60"/>
      <c r="U696" s="61"/>
      <c r="V696" s="61"/>
      <c r="W696" s="61"/>
      <c r="X696" s="61"/>
      <c r="Y696" s="61"/>
      <c r="Z696" s="62"/>
      <c r="AA696" s="67"/>
      <c r="AB696" s="68"/>
      <c r="AC696" s="68"/>
      <c r="AD696" s="68"/>
      <c r="AE696" s="68"/>
      <c r="AF696" s="68"/>
      <c r="AG696" s="69"/>
    </row>
    <row r="697" spans="1:33" x14ac:dyDescent="0.3">
      <c r="A697" s="135"/>
      <c r="B697" s="113"/>
      <c r="C697" s="176"/>
      <c r="D697" s="28"/>
      <c r="E697" s="33"/>
      <c r="F697" s="28"/>
      <c r="G697" s="23"/>
      <c r="H697" s="25"/>
      <c r="I697" s="44"/>
      <c r="J697" s="45"/>
      <c r="K697" s="139"/>
      <c r="L697" s="25"/>
      <c r="M697" s="166"/>
      <c r="N697" s="166"/>
      <c r="O697" s="166"/>
      <c r="P697" s="166"/>
      <c r="Q697" s="166"/>
      <c r="R697" s="166"/>
      <c r="S697" s="166"/>
      <c r="T697" s="60"/>
      <c r="U697" s="61"/>
      <c r="V697" s="61"/>
      <c r="W697" s="61"/>
      <c r="X697" s="61"/>
      <c r="Y697" s="61"/>
      <c r="Z697" s="62"/>
      <c r="AA697" s="67"/>
      <c r="AB697" s="68"/>
      <c r="AC697" s="68"/>
      <c r="AD697" s="68"/>
      <c r="AE697" s="68"/>
      <c r="AF697" s="68"/>
      <c r="AG697" s="69"/>
    </row>
    <row r="698" spans="1:33" x14ac:dyDescent="0.3">
      <c r="A698" s="135"/>
      <c r="B698" s="113"/>
      <c r="C698" s="176"/>
      <c r="D698" s="28"/>
      <c r="E698" s="33"/>
      <c r="F698" s="28"/>
      <c r="G698" s="23"/>
      <c r="H698" s="25"/>
      <c r="I698" s="44"/>
      <c r="J698" s="45"/>
      <c r="K698" s="139"/>
      <c r="L698" s="25"/>
      <c r="M698" s="166"/>
      <c r="N698" s="166"/>
      <c r="O698" s="166"/>
      <c r="P698" s="166"/>
      <c r="Q698" s="166"/>
      <c r="R698" s="166"/>
      <c r="S698" s="166"/>
      <c r="T698" s="60"/>
      <c r="U698" s="61"/>
      <c r="V698" s="61"/>
      <c r="W698" s="61"/>
      <c r="X698" s="61"/>
      <c r="Y698" s="61"/>
      <c r="Z698" s="62"/>
      <c r="AA698" s="67"/>
      <c r="AB698" s="68"/>
      <c r="AC698" s="68"/>
      <c r="AD698" s="68"/>
      <c r="AE698" s="68"/>
      <c r="AF698" s="68"/>
      <c r="AG698" s="69"/>
    </row>
    <row r="699" spans="1:33" x14ac:dyDescent="0.3">
      <c r="A699" s="135"/>
      <c r="B699" s="113"/>
      <c r="C699" s="176"/>
      <c r="D699" s="28"/>
      <c r="E699" s="33"/>
      <c r="F699" s="28"/>
      <c r="G699" s="23"/>
      <c r="H699" s="25"/>
      <c r="I699" s="44"/>
      <c r="J699" s="45"/>
      <c r="K699" s="139"/>
      <c r="L699" s="25"/>
      <c r="M699" s="166"/>
      <c r="N699" s="166"/>
      <c r="O699" s="166"/>
      <c r="P699" s="166"/>
      <c r="Q699" s="166"/>
      <c r="R699" s="166"/>
      <c r="S699" s="166"/>
      <c r="T699" s="60"/>
      <c r="U699" s="61"/>
      <c r="V699" s="61"/>
      <c r="W699" s="61"/>
      <c r="X699" s="61"/>
      <c r="Y699" s="61"/>
      <c r="Z699" s="62"/>
      <c r="AA699" s="67"/>
      <c r="AB699" s="68"/>
      <c r="AC699" s="68"/>
      <c r="AD699" s="68"/>
      <c r="AE699" s="68"/>
      <c r="AF699" s="68"/>
      <c r="AG699" s="69"/>
    </row>
    <row r="700" spans="1:33" x14ac:dyDescent="0.3">
      <c r="A700" s="135"/>
      <c r="B700" s="113"/>
      <c r="C700" s="176"/>
      <c r="D700" s="28"/>
      <c r="E700" s="33"/>
      <c r="F700" s="28"/>
      <c r="G700" s="23"/>
      <c r="H700" s="25"/>
      <c r="I700" s="44"/>
      <c r="J700" s="45"/>
      <c r="K700" s="139"/>
      <c r="L700" s="25"/>
      <c r="M700" s="166"/>
      <c r="N700" s="166"/>
      <c r="O700" s="166"/>
      <c r="P700" s="166"/>
      <c r="Q700" s="166"/>
      <c r="R700" s="166"/>
      <c r="S700" s="166"/>
      <c r="T700" s="60"/>
      <c r="U700" s="61"/>
      <c r="V700" s="61"/>
      <c r="W700" s="61"/>
      <c r="X700" s="61"/>
      <c r="Y700" s="61"/>
      <c r="Z700" s="62"/>
      <c r="AA700" s="67"/>
      <c r="AB700" s="68"/>
      <c r="AC700" s="68"/>
      <c r="AD700" s="68"/>
      <c r="AE700" s="68"/>
      <c r="AF700" s="68"/>
      <c r="AG700" s="69"/>
    </row>
    <row r="701" spans="1:33" x14ac:dyDescent="0.3">
      <c r="A701" s="135"/>
      <c r="B701" s="113"/>
      <c r="C701" s="176"/>
      <c r="D701" s="28"/>
      <c r="E701" s="33"/>
      <c r="F701" s="28"/>
      <c r="G701" s="23"/>
      <c r="H701" s="25"/>
      <c r="I701" s="44"/>
      <c r="J701" s="45"/>
      <c r="K701" s="139"/>
      <c r="L701" s="25"/>
      <c r="M701" s="166"/>
      <c r="N701" s="166"/>
      <c r="O701" s="166"/>
      <c r="P701" s="166"/>
      <c r="Q701" s="166"/>
      <c r="R701" s="166"/>
      <c r="S701" s="166"/>
      <c r="T701" s="60"/>
      <c r="U701" s="61"/>
      <c r="V701" s="61"/>
      <c r="W701" s="61"/>
      <c r="X701" s="61"/>
      <c r="Y701" s="61"/>
      <c r="Z701" s="62"/>
      <c r="AA701" s="67"/>
      <c r="AB701" s="68"/>
      <c r="AC701" s="68"/>
      <c r="AD701" s="68"/>
      <c r="AE701" s="68"/>
      <c r="AF701" s="68"/>
      <c r="AG701" s="69"/>
    </row>
    <row r="702" spans="1:33" x14ac:dyDescent="0.3">
      <c r="A702" s="135"/>
      <c r="B702" s="113"/>
      <c r="C702" s="176"/>
      <c r="D702" s="28"/>
      <c r="E702" s="33"/>
      <c r="F702" s="28"/>
      <c r="G702" s="23"/>
      <c r="H702" s="25"/>
      <c r="I702" s="44"/>
      <c r="J702" s="45"/>
      <c r="K702" s="139"/>
      <c r="L702" s="25"/>
      <c r="M702" s="166"/>
      <c r="N702" s="166"/>
      <c r="O702" s="166"/>
      <c r="P702" s="166"/>
      <c r="Q702" s="166"/>
      <c r="R702" s="166"/>
      <c r="S702" s="166"/>
      <c r="T702" s="60"/>
      <c r="U702" s="61"/>
      <c r="V702" s="61"/>
      <c r="W702" s="61"/>
      <c r="X702" s="61"/>
      <c r="Y702" s="61"/>
      <c r="Z702" s="62"/>
      <c r="AA702" s="67"/>
      <c r="AB702" s="68"/>
      <c r="AC702" s="68"/>
      <c r="AD702" s="68"/>
      <c r="AE702" s="68"/>
      <c r="AF702" s="68"/>
      <c r="AG702" s="69"/>
    </row>
    <row r="703" spans="1:33" x14ac:dyDescent="0.3">
      <c r="A703" s="135"/>
      <c r="B703" s="113"/>
      <c r="C703" s="176"/>
      <c r="D703" s="28"/>
      <c r="E703" s="33"/>
      <c r="F703" s="28"/>
      <c r="G703" s="23"/>
      <c r="H703" s="25"/>
      <c r="I703" s="44"/>
      <c r="J703" s="45"/>
      <c r="K703" s="139"/>
      <c r="L703" s="25"/>
      <c r="M703" s="166"/>
      <c r="N703" s="166"/>
      <c r="O703" s="166"/>
      <c r="P703" s="166"/>
      <c r="Q703" s="166"/>
      <c r="R703" s="166"/>
      <c r="S703" s="166"/>
      <c r="T703" s="60"/>
      <c r="U703" s="61"/>
      <c r="V703" s="61"/>
      <c r="W703" s="61"/>
      <c r="X703" s="61"/>
      <c r="Y703" s="61"/>
      <c r="Z703" s="62"/>
      <c r="AA703" s="67"/>
      <c r="AB703" s="68"/>
      <c r="AC703" s="68"/>
      <c r="AD703" s="68"/>
      <c r="AE703" s="68"/>
      <c r="AF703" s="68"/>
      <c r="AG703" s="69"/>
    </row>
    <row r="704" spans="1:33" x14ac:dyDescent="0.3">
      <c r="A704" s="135"/>
      <c r="B704" s="113"/>
      <c r="C704" s="176"/>
      <c r="D704" s="28"/>
      <c r="E704" s="33"/>
      <c r="F704" s="28"/>
      <c r="G704" s="23"/>
      <c r="H704" s="25"/>
      <c r="I704" s="44"/>
      <c r="J704" s="45"/>
      <c r="K704" s="139"/>
      <c r="L704" s="25"/>
      <c r="M704" s="166"/>
      <c r="N704" s="166"/>
      <c r="O704" s="166"/>
      <c r="P704" s="166"/>
      <c r="Q704" s="166"/>
      <c r="R704" s="166"/>
      <c r="S704" s="166"/>
      <c r="T704" s="60"/>
      <c r="U704" s="61"/>
      <c r="V704" s="61"/>
      <c r="W704" s="61"/>
      <c r="X704" s="61"/>
      <c r="Y704" s="61"/>
      <c r="Z704" s="62"/>
      <c r="AA704" s="67"/>
      <c r="AB704" s="68"/>
      <c r="AC704" s="68"/>
      <c r="AD704" s="68"/>
      <c r="AE704" s="68"/>
      <c r="AF704" s="68"/>
      <c r="AG704" s="69"/>
    </row>
    <row r="705" spans="1:33" x14ac:dyDescent="0.3">
      <c r="A705" s="135"/>
      <c r="B705" s="113"/>
      <c r="C705" s="176"/>
      <c r="D705" s="28"/>
      <c r="E705" s="33"/>
      <c r="F705" s="28"/>
      <c r="G705" s="23"/>
      <c r="H705" s="25"/>
      <c r="I705" s="44"/>
      <c r="J705" s="45"/>
      <c r="K705" s="139"/>
      <c r="L705" s="25"/>
      <c r="M705" s="166"/>
      <c r="N705" s="166"/>
      <c r="O705" s="166"/>
      <c r="P705" s="166"/>
      <c r="Q705" s="166"/>
      <c r="R705" s="166"/>
      <c r="S705" s="166"/>
      <c r="T705" s="60"/>
      <c r="U705" s="61"/>
      <c r="V705" s="61"/>
      <c r="W705" s="61"/>
      <c r="X705" s="61"/>
      <c r="Y705" s="61"/>
      <c r="Z705" s="62"/>
      <c r="AA705" s="67"/>
      <c r="AB705" s="68"/>
      <c r="AC705" s="68"/>
      <c r="AD705" s="68"/>
      <c r="AE705" s="68"/>
      <c r="AF705" s="68"/>
      <c r="AG705" s="69"/>
    </row>
    <row r="706" spans="1:33" x14ac:dyDescent="0.3">
      <c r="A706" s="135"/>
      <c r="B706" s="113"/>
      <c r="C706" s="176"/>
      <c r="D706" s="28"/>
      <c r="E706" s="33"/>
      <c r="F706" s="28"/>
      <c r="G706" s="23"/>
      <c r="H706" s="25"/>
      <c r="I706" s="44"/>
      <c r="J706" s="45"/>
      <c r="K706" s="139"/>
      <c r="L706" s="25"/>
      <c r="M706" s="166"/>
      <c r="N706" s="166"/>
      <c r="O706" s="166"/>
      <c r="P706" s="166"/>
      <c r="Q706" s="166"/>
      <c r="R706" s="166"/>
      <c r="S706" s="166"/>
      <c r="T706" s="60"/>
      <c r="U706" s="61"/>
      <c r="V706" s="61"/>
      <c r="W706" s="61"/>
      <c r="X706" s="61"/>
      <c r="Y706" s="61"/>
      <c r="Z706" s="62"/>
      <c r="AA706" s="67"/>
      <c r="AB706" s="68"/>
      <c r="AC706" s="68"/>
      <c r="AD706" s="68"/>
      <c r="AE706" s="68"/>
      <c r="AF706" s="68"/>
      <c r="AG706" s="69"/>
    </row>
    <row r="707" spans="1:33" x14ac:dyDescent="0.3">
      <c r="A707" s="135"/>
      <c r="B707" s="113"/>
      <c r="C707" s="176"/>
      <c r="D707" s="28"/>
      <c r="E707" s="33"/>
      <c r="F707" s="28"/>
      <c r="G707" s="23"/>
      <c r="H707" s="25"/>
      <c r="I707" s="44"/>
      <c r="J707" s="45"/>
      <c r="K707" s="139"/>
      <c r="L707" s="25"/>
      <c r="M707" s="166"/>
      <c r="N707" s="166"/>
      <c r="O707" s="166"/>
      <c r="P707" s="166"/>
      <c r="Q707" s="166"/>
      <c r="R707" s="166"/>
      <c r="S707" s="166"/>
      <c r="T707" s="60"/>
      <c r="U707" s="61"/>
      <c r="V707" s="61"/>
      <c r="W707" s="61"/>
      <c r="X707" s="61"/>
      <c r="Y707" s="61"/>
      <c r="Z707" s="62"/>
      <c r="AA707" s="67"/>
      <c r="AB707" s="68"/>
      <c r="AC707" s="68"/>
      <c r="AD707" s="68"/>
      <c r="AE707" s="68"/>
      <c r="AF707" s="68"/>
      <c r="AG707" s="69"/>
    </row>
    <row r="708" spans="1:33" x14ac:dyDescent="0.3">
      <c r="A708" s="135"/>
      <c r="B708" s="113"/>
      <c r="C708" s="176"/>
      <c r="D708" s="28"/>
      <c r="E708" s="33"/>
      <c r="F708" s="28"/>
      <c r="G708" s="23"/>
      <c r="H708" s="25"/>
      <c r="I708" s="44"/>
      <c r="J708" s="45"/>
      <c r="K708" s="139"/>
      <c r="L708" s="25"/>
      <c r="M708" s="166"/>
      <c r="N708" s="166"/>
      <c r="O708" s="166"/>
      <c r="P708" s="166"/>
      <c r="Q708" s="166"/>
      <c r="R708" s="166"/>
      <c r="S708" s="166"/>
      <c r="T708" s="60"/>
      <c r="U708" s="61"/>
      <c r="V708" s="61"/>
      <c r="W708" s="61"/>
      <c r="X708" s="61"/>
      <c r="Y708" s="61"/>
      <c r="Z708" s="62"/>
      <c r="AA708" s="67"/>
      <c r="AB708" s="68"/>
      <c r="AC708" s="68"/>
      <c r="AD708" s="68"/>
      <c r="AE708" s="68"/>
      <c r="AF708" s="68"/>
      <c r="AG708" s="69"/>
    </row>
    <row r="709" spans="1:33" x14ac:dyDescent="0.3">
      <c r="A709" s="135"/>
      <c r="B709" s="113"/>
      <c r="C709" s="176"/>
      <c r="D709" s="28"/>
      <c r="E709" s="33"/>
      <c r="F709" s="28"/>
      <c r="G709" s="23"/>
      <c r="H709" s="25"/>
      <c r="I709" s="44"/>
      <c r="J709" s="45"/>
      <c r="K709" s="139"/>
      <c r="L709" s="25"/>
      <c r="M709" s="166"/>
      <c r="N709" s="166"/>
      <c r="O709" s="166"/>
      <c r="P709" s="166"/>
      <c r="Q709" s="166"/>
      <c r="R709" s="166"/>
      <c r="S709" s="166"/>
      <c r="T709" s="60"/>
      <c r="U709" s="61"/>
      <c r="V709" s="61"/>
      <c r="W709" s="61"/>
      <c r="X709" s="61"/>
      <c r="Y709" s="61"/>
      <c r="Z709" s="62"/>
      <c r="AA709" s="67"/>
      <c r="AB709" s="68"/>
      <c r="AC709" s="68"/>
      <c r="AD709" s="68"/>
      <c r="AE709" s="68"/>
      <c r="AF709" s="68"/>
      <c r="AG709" s="69"/>
    </row>
    <row r="710" spans="1:33" x14ac:dyDescent="0.3">
      <c r="A710" s="135"/>
      <c r="B710" s="113"/>
      <c r="C710" s="176"/>
      <c r="D710" s="28"/>
      <c r="E710" s="33"/>
      <c r="F710" s="28"/>
      <c r="G710" s="23"/>
      <c r="H710" s="25"/>
      <c r="I710" s="44"/>
      <c r="J710" s="45"/>
      <c r="K710" s="139"/>
      <c r="L710" s="25"/>
      <c r="M710" s="166"/>
      <c r="N710" s="166"/>
      <c r="O710" s="166"/>
      <c r="P710" s="166"/>
      <c r="Q710" s="166"/>
      <c r="R710" s="166"/>
      <c r="S710" s="166"/>
      <c r="T710" s="60"/>
      <c r="U710" s="61"/>
      <c r="V710" s="61"/>
      <c r="W710" s="61"/>
      <c r="X710" s="61"/>
      <c r="Y710" s="61"/>
      <c r="Z710" s="62"/>
      <c r="AA710" s="67"/>
      <c r="AB710" s="68"/>
      <c r="AC710" s="68"/>
      <c r="AD710" s="68"/>
      <c r="AE710" s="68"/>
      <c r="AF710" s="68"/>
      <c r="AG710" s="69"/>
    </row>
    <row r="711" spans="1:33" x14ac:dyDescent="0.3">
      <c r="A711" s="135"/>
      <c r="B711" s="113"/>
      <c r="C711" s="176"/>
      <c r="D711" s="28"/>
      <c r="E711" s="33"/>
      <c r="F711" s="28"/>
      <c r="G711" s="23"/>
      <c r="H711" s="25"/>
      <c r="I711" s="44"/>
      <c r="J711" s="45"/>
      <c r="K711" s="139"/>
      <c r="L711" s="25"/>
      <c r="M711" s="166"/>
      <c r="N711" s="166"/>
      <c r="O711" s="166"/>
      <c r="P711" s="166"/>
      <c r="Q711" s="166"/>
      <c r="R711" s="166"/>
      <c r="S711" s="166"/>
      <c r="T711" s="60"/>
      <c r="U711" s="61"/>
      <c r="V711" s="61"/>
      <c r="W711" s="61"/>
      <c r="X711" s="61"/>
      <c r="Y711" s="61"/>
      <c r="Z711" s="62"/>
      <c r="AA711" s="67"/>
      <c r="AB711" s="68"/>
      <c r="AC711" s="68"/>
      <c r="AD711" s="68"/>
      <c r="AE711" s="68"/>
      <c r="AF711" s="68"/>
      <c r="AG711" s="69"/>
    </row>
    <row r="712" spans="1:33" x14ac:dyDescent="0.3">
      <c r="A712" s="135"/>
      <c r="B712" s="113"/>
      <c r="C712" s="176"/>
      <c r="D712" s="28"/>
      <c r="E712" s="33"/>
      <c r="F712" s="28"/>
      <c r="G712" s="23"/>
      <c r="H712" s="25"/>
      <c r="I712" s="44"/>
      <c r="J712" s="45"/>
      <c r="K712" s="139"/>
      <c r="L712" s="25"/>
      <c r="M712" s="166"/>
      <c r="N712" s="166"/>
      <c r="O712" s="166"/>
      <c r="P712" s="166"/>
      <c r="Q712" s="166"/>
      <c r="R712" s="166"/>
      <c r="S712" s="166"/>
      <c r="T712" s="60"/>
      <c r="U712" s="61"/>
      <c r="V712" s="61"/>
      <c r="W712" s="61"/>
      <c r="X712" s="61"/>
      <c r="Y712" s="61"/>
      <c r="Z712" s="62"/>
      <c r="AA712" s="67"/>
      <c r="AB712" s="68"/>
      <c r="AC712" s="68"/>
      <c r="AD712" s="68"/>
      <c r="AE712" s="68"/>
      <c r="AF712" s="68"/>
      <c r="AG712" s="69"/>
    </row>
    <row r="713" spans="1:33" x14ac:dyDescent="0.3">
      <c r="A713" s="135"/>
      <c r="B713" s="113"/>
      <c r="C713" s="176"/>
      <c r="D713" s="28"/>
      <c r="E713" s="33"/>
      <c r="F713" s="28"/>
      <c r="G713" s="23"/>
      <c r="H713" s="25"/>
      <c r="I713" s="44"/>
      <c r="J713" s="45"/>
      <c r="K713" s="139"/>
      <c r="L713" s="25"/>
      <c r="M713" s="166"/>
      <c r="N713" s="166"/>
      <c r="O713" s="166"/>
      <c r="P713" s="166"/>
      <c r="Q713" s="166"/>
      <c r="R713" s="166"/>
      <c r="S713" s="166"/>
      <c r="T713" s="60"/>
      <c r="U713" s="61"/>
      <c r="V713" s="61"/>
      <c r="W713" s="61"/>
      <c r="X713" s="61"/>
      <c r="Y713" s="61"/>
      <c r="Z713" s="62"/>
      <c r="AA713" s="67"/>
      <c r="AB713" s="68"/>
      <c r="AC713" s="68"/>
      <c r="AD713" s="68"/>
      <c r="AE713" s="68"/>
      <c r="AF713" s="68"/>
      <c r="AG713" s="69"/>
    </row>
    <row r="714" spans="1:33" x14ac:dyDescent="0.3">
      <c r="A714" s="135"/>
      <c r="B714" s="113"/>
      <c r="C714" s="176"/>
      <c r="D714" s="28"/>
      <c r="E714" s="33"/>
      <c r="F714" s="28"/>
      <c r="G714" s="23"/>
      <c r="H714" s="25"/>
      <c r="I714" s="44"/>
      <c r="J714" s="45"/>
      <c r="K714" s="139"/>
      <c r="L714" s="25"/>
      <c r="M714" s="166"/>
      <c r="N714" s="166"/>
      <c r="O714" s="166"/>
      <c r="P714" s="166"/>
      <c r="Q714" s="166"/>
      <c r="R714" s="166"/>
      <c r="S714" s="166"/>
      <c r="T714" s="60"/>
      <c r="U714" s="61"/>
      <c r="V714" s="61"/>
      <c r="W714" s="61"/>
      <c r="X714" s="61"/>
      <c r="Y714" s="61"/>
      <c r="Z714" s="62"/>
      <c r="AA714" s="67"/>
      <c r="AB714" s="68"/>
      <c r="AC714" s="68"/>
      <c r="AD714" s="68"/>
      <c r="AE714" s="68"/>
      <c r="AF714" s="68"/>
      <c r="AG714" s="69"/>
    </row>
    <row r="715" spans="1:33" x14ac:dyDescent="0.3">
      <c r="A715" s="135"/>
      <c r="B715" s="113"/>
      <c r="C715" s="176"/>
      <c r="D715" s="28"/>
      <c r="E715" s="33"/>
      <c r="F715" s="28"/>
      <c r="G715" s="23"/>
      <c r="H715" s="25"/>
      <c r="I715" s="44"/>
      <c r="J715" s="45"/>
      <c r="K715" s="139"/>
      <c r="L715" s="25"/>
      <c r="M715" s="166"/>
      <c r="N715" s="166"/>
      <c r="O715" s="166"/>
      <c r="P715" s="166"/>
      <c r="Q715" s="166"/>
      <c r="R715" s="166"/>
      <c r="S715" s="166"/>
      <c r="T715" s="60"/>
      <c r="U715" s="61"/>
      <c r="V715" s="61"/>
      <c r="W715" s="61"/>
      <c r="X715" s="61"/>
      <c r="Y715" s="61"/>
      <c r="Z715" s="62"/>
      <c r="AA715" s="67"/>
      <c r="AB715" s="68"/>
      <c r="AC715" s="68"/>
      <c r="AD715" s="68"/>
      <c r="AE715" s="68"/>
      <c r="AF715" s="68"/>
      <c r="AG715" s="69"/>
    </row>
    <row r="716" spans="1:33" x14ac:dyDescent="0.3">
      <c r="A716" s="135"/>
      <c r="B716" s="113"/>
      <c r="C716" s="176"/>
      <c r="D716" s="28"/>
      <c r="E716" s="33"/>
      <c r="F716" s="28"/>
      <c r="G716" s="23"/>
      <c r="H716" s="25"/>
      <c r="I716" s="44"/>
      <c r="J716" s="45"/>
      <c r="K716" s="139"/>
      <c r="L716" s="25"/>
      <c r="M716" s="166"/>
      <c r="N716" s="166"/>
      <c r="O716" s="166"/>
      <c r="P716" s="166"/>
      <c r="Q716" s="166"/>
      <c r="R716" s="166"/>
      <c r="S716" s="166"/>
      <c r="T716" s="60"/>
      <c r="U716" s="61"/>
      <c r="V716" s="61"/>
      <c r="W716" s="61"/>
      <c r="X716" s="61"/>
      <c r="Y716" s="61"/>
      <c r="Z716" s="62"/>
      <c r="AA716" s="67"/>
      <c r="AB716" s="68"/>
      <c r="AC716" s="68"/>
      <c r="AD716" s="68"/>
      <c r="AE716" s="68"/>
      <c r="AF716" s="68"/>
      <c r="AG716" s="69"/>
    </row>
    <row r="717" spans="1:33" x14ac:dyDescent="0.3">
      <c r="A717" s="135"/>
      <c r="B717" s="113"/>
      <c r="C717" s="176"/>
      <c r="D717" s="28"/>
      <c r="E717" s="33"/>
      <c r="F717" s="28"/>
      <c r="G717" s="23"/>
      <c r="H717" s="25"/>
      <c r="I717" s="44"/>
      <c r="J717" s="45"/>
      <c r="K717" s="139"/>
      <c r="L717" s="25"/>
      <c r="M717" s="166"/>
      <c r="N717" s="166"/>
      <c r="O717" s="166"/>
      <c r="P717" s="166"/>
      <c r="Q717" s="166"/>
      <c r="R717" s="166"/>
      <c r="S717" s="166"/>
      <c r="T717" s="60"/>
      <c r="U717" s="61"/>
      <c r="V717" s="61"/>
      <c r="W717" s="61"/>
      <c r="X717" s="61"/>
      <c r="Y717" s="61"/>
      <c r="Z717" s="62"/>
      <c r="AA717" s="67"/>
      <c r="AB717" s="68"/>
      <c r="AC717" s="68"/>
      <c r="AD717" s="68"/>
      <c r="AE717" s="68"/>
      <c r="AF717" s="68"/>
      <c r="AG717" s="69"/>
    </row>
    <row r="718" spans="1:33" x14ac:dyDescent="0.3">
      <c r="A718" s="135"/>
      <c r="B718" s="113"/>
      <c r="C718" s="176"/>
      <c r="D718" s="28"/>
      <c r="E718" s="33"/>
      <c r="F718" s="28"/>
      <c r="G718" s="23"/>
      <c r="H718" s="25"/>
      <c r="I718" s="44"/>
      <c r="J718" s="45"/>
      <c r="K718" s="139"/>
      <c r="L718" s="25"/>
      <c r="M718" s="166"/>
      <c r="N718" s="166"/>
      <c r="O718" s="166"/>
      <c r="P718" s="166"/>
      <c r="Q718" s="166"/>
      <c r="R718" s="166"/>
      <c r="S718" s="166"/>
      <c r="T718" s="60"/>
      <c r="U718" s="61"/>
      <c r="V718" s="61"/>
      <c r="W718" s="61"/>
      <c r="X718" s="61"/>
      <c r="Y718" s="61"/>
      <c r="Z718" s="62"/>
      <c r="AA718" s="67"/>
      <c r="AB718" s="68"/>
      <c r="AC718" s="68"/>
      <c r="AD718" s="68"/>
      <c r="AE718" s="68"/>
      <c r="AF718" s="68"/>
      <c r="AG718" s="69"/>
    </row>
    <row r="719" spans="1:33" x14ac:dyDescent="0.3">
      <c r="A719" s="135"/>
      <c r="B719" s="113"/>
      <c r="C719" s="176"/>
      <c r="D719" s="28"/>
      <c r="E719" s="33"/>
      <c r="F719" s="28"/>
      <c r="G719" s="23"/>
      <c r="H719" s="25"/>
      <c r="I719" s="44"/>
      <c r="J719" s="45"/>
      <c r="K719" s="139"/>
      <c r="L719" s="25"/>
      <c r="M719" s="166"/>
      <c r="N719" s="166"/>
      <c r="O719" s="166"/>
      <c r="P719" s="166"/>
      <c r="Q719" s="166"/>
      <c r="R719" s="166"/>
      <c r="S719" s="166"/>
      <c r="T719" s="60"/>
      <c r="U719" s="61"/>
      <c r="V719" s="61"/>
      <c r="W719" s="61"/>
      <c r="X719" s="61"/>
      <c r="Y719" s="61"/>
      <c r="Z719" s="62"/>
      <c r="AA719" s="67"/>
      <c r="AB719" s="68"/>
      <c r="AC719" s="68"/>
      <c r="AD719" s="68"/>
      <c r="AE719" s="68"/>
      <c r="AF719" s="68"/>
      <c r="AG719" s="69"/>
    </row>
    <row r="720" spans="1:33" x14ac:dyDescent="0.3">
      <c r="A720" s="135"/>
      <c r="B720" s="113"/>
      <c r="C720" s="176"/>
      <c r="D720" s="28"/>
      <c r="E720" s="33"/>
      <c r="F720" s="28"/>
      <c r="G720" s="23"/>
      <c r="H720" s="25"/>
      <c r="I720" s="44"/>
      <c r="J720" s="45"/>
      <c r="K720" s="139"/>
      <c r="L720" s="25"/>
      <c r="M720" s="166"/>
      <c r="N720" s="166"/>
      <c r="O720" s="166"/>
      <c r="P720" s="166"/>
      <c r="Q720" s="166"/>
      <c r="R720" s="166"/>
      <c r="S720" s="166"/>
      <c r="T720" s="60"/>
      <c r="U720" s="61"/>
      <c r="V720" s="61"/>
      <c r="W720" s="61"/>
      <c r="X720" s="61"/>
      <c r="Y720" s="61"/>
      <c r="Z720" s="62"/>
      <c r="AA720" s="67"/>
      <c r="AB720" s="68"/>
      <c r="AC720" s="68"/>
      <c r="AD720" s="68"/>
      <c r="AE720" s="68"/>
      <c r="AF720" s="68"/>
      <c r="AG720" s="69"/>
    </row>
    <row r="721" spans="1:33" x14ac:dyDescent="0.3">
      <c r="A721" s="135"/>
      <c r="B721" s="113"/>
      <c r="C721" s="176"/>
      <c r="D721" s="28"/>
      <c r="E721" s="33"/>
      <c r="F721" s="28"/>
      <c r="G721" s="23"/>
      <c r="H721" s="25"/>
      <c r="I721" s="44"/>
      <c r="J721" s="45"/>
      <c r="K721" s="139"/>
      <c r="L721" s="25"/>
      <c r="M721" s="166"/>
      <c r="N721" s="166"/>
      <c r="O721" s="166"/>
      <c r="P721" s="166"/>
      <c r="Q721" s="166"/>
      <c r="R721" s="166"/>
      <c r="S721" s="166"/>
      <c r="T721" s="60"/>
      <c r="U721" s="61"/>
      <c r="V721" s="61"/>
      <c r="W721" s="61"/>
      <c r="X721" s="61"/>
      <c r="Y721" s="61"/>
      <c r="Z721" s="62"/>
      <c r="AA721" s="67"/>
      <c r="AB721" s="68"/>
      <c r="AC721" s="68"/>
      <c r="AD721" s="68"/>
      <c r="AE721" s="68"/>
      <c r="AF721" s="68"/>
      <c r="AG721" s="69"/>
    </row>
    <row r="722" spans="1:33" x14ac:dyDescent="0.3">
      <c r="A722" s="135"/>
      <c r="B722" s="113"/>
      <c r="C722" s="176"/>
      <c r="D722" s="28"/>
      <c r="E722" s="33"/>
      <c r="F722" s="28"/>
      <c r="G722" s="23"/>
      <c r="H722" s="25"/>
      <c r="I722" s="44"/>
      <c r="J722" s="45"/>
      <c r="K722" s="139"/>
      <c r="L722" s="25"/>
      <c r="M722" s="166"/>
      <c r="N722" s="166"/>
      <c r="O722" s="166"/>
      <c r="P722" s="166"/>
      <c r="Q722" s="166"/>
      <c r="R722" s="166"/>
      <c r="S722" s="166"/>
      <c r="T722" s="60"/>
      <c r="U722" s="61"/>
      <c r="V722" s="61"/>
      <c r="W722" s="61"/>
      <c r="X722" s="61"/>
      <c r="Y722" s="61"/>
      <c r="Z722" s="62"/>
      <c r="AA722" s="67"/>
      <c r="AB722" s="68"/>
      <c r="AC722" s="68"/>
      <c r="AD722" s="68"/>
      <c r="AE722" s="68"/>
      <c r="AF722" s="68"/>
      <c r="AG722" s="69"/>
    </row>
    <row r="723" spans="1:33" x14ac:dyDescent="0.3">
      <c r="A723" s="135"/>
      <c r="B723" s="113"/>
      <c r="C723" s="176"/>
      <c r="D723" s="28"/>
      <c r="E723" s="33"/>
      <c r="F723" s="28"/>
      <c r="G723" s="23"/>
      <c r="H723" s="25"/>
      <c r="I723" s="44"/>
      <c r="J723" s="45"/>
      <c r="K723" s="139"/>
      <c r="L723" s="25"/>
      <c r="M723" s="166"/>
      <c r="N723" s="166"/>
      <c r="O723" s="166"/>
      <c r="P723" s="166"/>
      <c r="Q723" s="166"/>
      <c r="R723" s="166"/>
      <c r="S723" s="166"/>
      <c r="T723" s="60"/>
      <c r="U723" s="61"/>
      <c r="V723" s="61"/>
      <c r="W723" s="61"/>
      <c r="X723" s="61"/>
      <c r="Y723" s="61"/>
      <c r="Z723" s="62"/>
      <c r="AA723" s="67"/>
      <c r="AB723" s="68"/>
      <c r="AC723" s="68"/>
      <c r="AD723" s="68"/>
      <c r="AE723" s="68"/>
      <c r="AF723" s="68"/>
      <c r="AG723" s="69"/>
    </row>
    <row r="724" spans="1:33" x14ac:dyDescent="0.3">
      <c r="A724" s="135"/>
      <c r="B724" s="113"/>
      <c r="C724" s="176"/>
      <c r="D724" s="28"/>
      <c r="E724" s="33"/>
      <c r="F724" s="28"/>
      <c r="G724" s="23"/>
      <c r="H724" s="25"/>
      <c r="I724" s="44"/>
      <c r="J724" s="45"/>
      <c r="K724" s="139"/>
      <c r="L724" s="25"/>
      <c r="M724" s="166"/>
      <c r="N724" s="166"/>
      <c r="O724" s="166"/>
      <c r="P724" s="166"/>
      <c r="Q724" s="166"/>
      <c r="R724" s="166"/>
      <c r="S724" s="166"/>
      <c r="T724" s="60"/>
      <c r="U724" s="61"/>
      <c r="V724" s="61"/>
      <c r="W724" s="61"/>
      <c r="X724" s="61"/>
      <c r="Y724" s="61"/>
      <c r="Z724" s="62"/>
      <c r="AA724" s="67"/>
      <c r="AB724" s="68"/>
      <c r="AC724" s="68"/>
      <c r="AD724" s="68"/>
      <c r="AE724" s="68"/>
      <c r="AF724" s="68"/>
      <c r="AG724" s="69"/>
    </row>
    <row r="725" spans="1:33" x14ac:dyDescent="0.3">
      <c r="A725" s="135"/>
      <c r="B725" s="113"/>
      <c r="C725" s="176"/>
      <c r="D725" s="28"/>
      <c r="E725" s="33"/>
      <c r="F725" s="28"/>
      <c r="G725" s="23"/>
      <c r="H725" s="25"/>
      <c r="I725" s="44"/>
      <c r="J725" s="45"/>
      <c r="K725" s="139"/>
      <c r="L725" s="25"/>
      <c r="M725" s="166"/>
      <c r="N725" s="166"/>
      <c r="O725" s="166"/>
      <c r="P725" s="166"/>
      <c r="Q725" s="166"/>
      <c r="R725" s="166"/>
      <c r="S725" s="166"/>
      <c r="T725" s="60"/>
      <c r="U725" s="61"/>
      <c r="V725" s="61"/>
      <c r="W725" s="61"/>
      <c r="X725" s="61"/>
      <c r="Y725" s="61"/>
      <c r="Z725" s="62"/>
      <c r="AA725" s="67"/>
      <c r="AB725" s="68"/>
      <c r="AC725" s="68"/>
      <c r="AD725" s="68"/>
      <c r="AE725" s="68"/>
      <c r="AF725" s="68"/>
      <c r="AG725" s="69"/>
    </row>
    <row r="726" spans="1:33" x14ac:dyDescent="0.3">
      <c r="A726" s="135"/>
      <c r="B726" s="113"/>
      <c r="C726" s="176"/>
      <c r="D726" s="28"/>
      <c r="E726" s="33"/>
      <c r="F726" s="28"/>
      <c r="G726" s="23"/>
      <c r="H726" s="25"/>
      <c r="I726" s="44"/>
      <c r="J726" s="45"/>
      <c r="K726" s="139"/>
      <c r="L726" s="25"/>
      <c r="M726" s="166"/>
      <c r="N726" s="166"/>
      <c r="O726" s="166"/>
      <c r="P726" s="166"/>
      <c r="Q726" s="166"/>
      <c r="R726" s="166"/>
      <c r="S726" s="166"/>
      <c r="T726" s="60"/>
      <c r="U726" s="61"/>
      <c r="V726" s="61"/>
      <c r="W726" s="61"/>
      <c r="X726" s="61"/>
      <c r="Y726" s="61"/>
      <c r="Z726" s="62"/>
      <c r="AA726" s="67"/>
      <c r="AB726" s="68"/>
      <c r="AC726" s="68"/>
      <c r="AD726" s="68"/>
      <c r="AE726" s="68"/>
      <c r="AF726" s="68"/>
      <c r="AG726" s="69"/>
    </row>
    <row r="727" spans="1:33" x14ac:dyDescent="0.3">
      <c r="A727" s="135"/>
      <c r="B727" s="113"/>
      <c r="C727" s="176"/>
      <c r="D727" s="28"/>
      <c r="E727" s="33"/>
      <c r="F727" s="28"/>
      <c r="G727" s="23"/>
      <c r="H727" s="25"/>
      <c r="I727" s="44"/>
      <c r="J727" s="45"/>
      <c r="K727" s="139"/>
      <c r="L727" s="25"/>
      <c r="M727" s="166"/>
      <c r="N727" s="166"/>
      <c r="O727" s="166"/>
      <c r="P727" s="166"/>
      <c r="Q727" s="166"/>
      <c r="R727" s="166"/>
      <c r="S727" s="166"/>
      <c r="T727" s="60"/>
      <c r="U727" s="61"/>
      <c r="V727" s="61"/>
      <c r="W727" s="61"/>
      <c r="X727" s="61"/>
      <c r="Y727" s="61"/>
      <c r="Z727" s="62"/>
      <c r="AA727" s="67"/>
      <c r="AB727" s="68"/>
      <c r="AC727" s="68"/>
      <c r="AD727" s="68"/>
      <c r="AE727" s="68"/>
      <c r="AF727" s="68"/>
      <c r="AG727" s="69"/>
    </row>
    <row r="728" spans="1:33" x14ac:dyDescent="0.3">
      <c r="A728" s="135"/>
      <c r="B728" s="113"/>
      <c r="C728" s="176"/>
      <c r="D728" s="28"/>
      <c r="E728" s="33"/>
      <c r="F728" s="28"/>
      <c r="G728" s="23"/>
      <c r="H728" s="25"/>
      <c r="I728" s="44"/>
      <c r="J728" s="45"/>
      <c r="K728" s="139"/>
      <c r="L728" s="25"/>
      <c r="M728" s="166"/>
      <c r="N728" s="166"/>
      <c r="O728" s="166"/>
      <c r="P728" s="166"/>
      <c r="Q728" s="166"/>
      <c r="R728" s="166"/>
      <c r="S728" s="166"/>
      <c r="T728" s="60"/>
      <c r="U728" s="61"/>
      <c r="V728" s="61"/>
      <c r="W728" s="61"/>
      <c r="X728" s="61"/>
      <c r="Y728" s="61"/>
      <c r="Z728" s="62"/>
      <c r="AA728" s="67"/>
      <c r="AB728" s="68"/>
      <c r="AC728" s="68"/>
      <c r="AD728" s="68"/>
      <c r="AE728" s="68"/>
      <c r="AF728" s="68"/>
      <c r="AG728" s="69"/>
    </row>
    <row r="729" spans="1:33" x14ac:dyDescent="0.3">
      <c r="A729" s="135"/>
      <c r="B729" s="113"/>
      <c r="C729" s="176"/>
      <c r="D729" s="28"/>
      <c r="E729" s="33"/>
      <c r="F729" s="28"/>
      <c r="G729" s="23"/>
      <c r="H729" s="25"/>
      <c r="I729" s="44"/>
      <c r="J729" s="45"/>
      <c r="K729" s="139"/>
      <c r="L729" s="25"/>
      <c r="M729" s="166"/>
      <c r="N729" s="166"/>
      <c r="O729" s="166"/>
      <c r="P729" s="166"/>
      <c r="Q729" s="166"/>
      <c r="R729" s="166"/>
      <c r="S729" s="166"/>
      <c r="T729" s="60"/>
      <c r="U729" s="61"/>
      <c r="V729" s="61"/>
      <c r="W729" s="61"/>
      <c r="X729" s="61"/>
      <c r="Y729" s="61"/>
      <c r="Z729" s="62"/>
      <c r="AA729" s="67"/>
      <c r="AB729" s="68"/>
      <c r="AC729" s="68"/>
      <c r="AD729" s="68"/>
      <c r="AE729" s="68"/>
      <c r="AF729" s="68"/>
      <c r="AG729" s="69"/>
    </row>
    <row r="730" spans="1:33" x14ac:dyDescent="0.3">
      <c r="A730" s="135"/>
      <c r="B730" s="113"/>
      <c r="C730" s="176"/>
      <c r="D730" s="28"/>
      <c r="E730" s="33"/>
      <c r="F730" s="28"/>
      <c r="G730" s="23"/>
      <c r="H730" s="25"/>
      <c r="I730" s="44"/>
      <c r="J730" s="45"/>
      <c r="K730" s="139"/>
      <c r="L730" s="25"/>
      <c r="M730" s="166"/>
      <c r="N730" s="166"/>
      <c r="O730" s="166"/>
      <c r="P730" s="166"/>
      <c r="Q730" s="166"/>
      <c r="R730" s="166"/>
      <c r="S730" s="166"/>
      <c r="T730" s="60"/>
      <c r="U730" s="61"/>
      <c r="V730" s="61"/>
      <c r="W730" s="61"/>
      <c r="X730" s="61"/>
      <c r="Y730" s="61"/>
      <c r="Z730" s="62"/>
      <c r="AA730" s="67"/>
      <c r="AB730" s="68"/>
      <c r="AC730" s="68"/>
      <c r="AD730" s="68"/>
      <c r="AE730" s="68"/>
      <c r="AF730" s="68"/>
      <c r="AG730" s="69"/>
    </row>
    <row r="731" spans="1:33" x14ac:dyDescent="0.3">
      <c r="A731" s="135"/>
      <c r="B731" s="113"/>
      <c r="C731" s="176"/>
      <c r="D731" s="28"/>
      <c r="E731" s="33"/>
      <c r="F731" s="28"/>
      <c r="G731" s="23"/>
      <c r="H731" s="25"/>
      <c r="I731" s="44"/>
      <c r="J731" s="45"/>
      <c r="K731" s="139"/>
      <c r="L731" s="25"/>
      <c r="M731" s="166"/>
      <c r="N731" s="166"/>
      <c r="O731" s="166"/>
      <c r="P731" s="166"/>
      <c r="Q731" s="166"/>
      <c r="R731" s="166"/>
      <c r="S731" s="166"/>
      <c r="T731" s="60"/>
      <c r="U731" s="61"/>
      <c r="V731" s="61"/>
      <c r="W731" s="61"/>
      <c r="X731" s="61"/>
      <c r="Y731" s="61"/>
      <c r="Z731" s="62"/>
      <c r="AA731" s="67"/>
      <c r="AB731" s="68"/>
      <c r="AC731" s="68"/>
      <c r="AD731" s="68"/>
      <c r="AE731" s="68"/>
      <c r="AF731" s="68"/>
      <c r="AG731" s="69"/>
    </row>
    <row r="732" spans="1:33" x14ac:dyDescent="0.3">
      <c r="A732" s="135"/>
      <c r="B732" s="113"/>
      <c r="C732" s="176"/>
      <c r="D732" s="28"/>
      <c r="E732" s="33"/>
      <c r="F732" s="28"/>
      <c r="G732" s="23"/>
      <c r="H732" s="25"/>
      <c r="I732" s="44"/>
      <c r="J732" s="45"/>
      <c r="K732" s="139"/>
      <c r="L732" s="25"/>
      <c r="M732" s="166"/>
      <c r="N732" s="166"/>
      <c r="O732" s="166"/>
      <c r="P732" s="166"/>
      <c r="Q732" s="166"/>
      <c r="R732" s="166"/>
      <c r="S732" s="166"/>
      <c r="T732" s="60"/>
      <c r="U732" s="61"/>
      <c r="V732" s="61"/>
      <c r="W732" s="61"/>
      <c r="X732" s="61"/>
      <c r="Y732" s="61"/>
      <c r="Z732" s="62"/>
      <c r="AA732" s="67"/>
      <c r="AB732" s="68"/>
      <c r="AC732" s="68"/>
      <c r="AD732" s="68"/>
      <c r="AE732" s="68"/>
      <c r="AF732" s="68"/>
      <c r="AG732" s="69"/>
    </row>
    <row r="733" spans="1:33" x14ac:dyDescent="0.3">
      <c r="A733" s="135"/>
      <c r="B733" s="113"/>
      <c r="C733" s="176"/>
      <c r="D733" s="28"/>
      <c r="E733" s="33"/>
      <c r="F733" s="28"/>
      <c r="G733" s="23"/>
      <c r="H733" s="25"/>
      <c r="I733" s="44"/>
      <c r="J733" s="45"/>
      <c r="K733" s="139"/>
      <c r="L733" s="25"/>
      <c r="M733" s="166"/>
      <c r="N733" s="166"/>
      <c r="O733" s="166"/>
      <c r="P733" s="166"/>
      <c r="Q733" s="166"/>
      <c r="R733" s="166"/>
      <c r="S733" s="166"/>
      <c r="T733" s="60"/>
      <c r="U733" s="61"/>
      <c r="V733" s="61"/>
      <c r="W733" s="61"/>
      <c r="X733" s="61"/>
      <c r="Y733" s="61"/>
      <c r="Z733" s="62"/>
      <c r="AA733" s="67"/>
      <c r="AB733" s="68"/>
      <c r="AC733" s="68"/>
      <c r="AD733" s="68"/>
      <c r="AE733" s="68"/>
      <c r="AF733" s="68"/>
      <c r="AG733" s="69"/>
    </row>
    <row r="734" spans="1:33" x14ac:dyDescent="0.3">
      <c r="A734" s="135"/>
      <c r="B734" s="113"/>
      <c r="C734" s="176"/>
      <c r="D734" s="28"/>
      <c r="E734" s="33"/>
      <c r="F734" s="28"/>
      <c r="G734" s="23"/>
      <c r="H734" s="25"/>
      <c r="I734" s="44"/>
      <c r="J734" s="45"/>
      <c r="K734" s="139"/>
      <c r="L734" s="25"/>
      <c r="M734" s="166"/>
      <c r="N734" s="166"/>
      <c r="O734" s="166"/>
      <c r="P734" s="166"/>
      <c r="Q734" s="166"/>
      <c r="R734" s="166"/>
      <c r="S734" s="166"/>
      <c r="T734" s="60"/>
      <c r="U734" s="61"/>
      <c r="V734" s="61"/>
      <c r="W734" s="61"/>
      <c r="X734" s="61"/>
      <c r="Y734" s="61"/>
      <c r="Z734" s="62"/>
      <c r="AA734" s="67"/>
      <c r="AB734" s="68"/>
      <c r="AC734" s="68"/>
      <c r="AD734" s="68"/>
      <c r="AE734" s="68"/>
      <c r="AF734" s="68"/>
      <c r="AG734" s="69"/>
    </row>
    <row r="735" spans="1:33" x14ac:dyDescent="0.3">
      <c r="A735" s="135"/>
      <c r="B735" s="113"/>
      <c r="C735" s="176"/>
      <c r="D735" s="28"/>
      <c r="E735" s="33"/>
      <c r="F735" s="28"/>
      <c r="G735" s="23"/>
      <c r="H735" s="25"/>
      <c r="I735" s="44"/>
      <c r="J735" s="45"/>
      <c r="K735" s="139"/>
      <c r="L735" s="25"/>
      <c r="M735" s="166"/>
      <c r="N735" s="166"/>
      <c r="O735" s="166"/>
      <c r="P735" s="166"/>
      <c r="Q735" s="166"/>
      <c r="R735" s="166"/>
      <c r="S735" s="166"/>
      <c r="T735" s="60"/>
      <c r="U735" s="61"/>
      <c r="V735" s="61"/>
      <c r="W735" s="61"/>
      <c r="X735" s="61"/>
      <c r="Y735" s="61"/>
      <c r="Z735" s="62"/>
      <c r="AA735" s="67"/>
      <c r="AB735" s="68"/>
      <c r="AC735" s="68"/>
      <c r="AD735" s="68"/>
      <c r="AE735" s="68"/>
      <c r="AF735" s="68"/>
      <c r="AG735" s="69"/>
    </row>
    <row r="736" spans="1:33" x14ac:dyDescent="0.3">
      <c r="A736" s="135"/>
      <c r="B736" s="113"/>
      <c r="C736" s="176"/>
      <c r="D736" s="28"/>
      <c r="E736" s="33"/>
      <c r="F736" s="28"/>
      <c r="G736" s="23"/>
      <c r="H736" s="25"/>
      <c r="I736" s="44"/>
      <c r="J736" s="45"/>
      <c r="K736" s="139"/>
      <c r="L736" s="25"/>
      <c r="M736" s="166"/>
      <c r="N736" s="166"/>
      <c r="O736" s="166"/>
      <c r="P736" s="166"/>
      <c r="Q736" s="166"/>
      <c r="R736" s="166"/>
      <c r="S736" s="166"/>
      <c r="T736" s="60"/>
      <c r="U736" s="61"/>
      <c r="V736" s="61"/>
      <c r="W736" s="61"/>
      <c r="X736" s="61"/>
      <c r="Y736" s="61"/>
      <c r="Z736" s="62"/>
      <c r="AA736" s="67"/>
      <c r="AB736" s="68"/>
      <c r="AC736" s="68"/>
      <c r="AD736" s="68"/>
      <c r="AE736" s="68"/>
      <c r="AF736" s="68"/>
      <c r="AG736" s="69"/>
    </row>
    <row r="737" spans="1:33" x14ac:dyDescent="0.3">
      <c r="A737" s="135"/>
      <c r="B737" s="113"/>
      <c r="C737" s="176"/>
      <c r="D737" s="28"/>
      <c r="E737" s="33"/>
      <c r="F737" s="28"/>
      <c r="G737" s="23"/>
      <c r="H737" s="25"/>
      <c r="I737" s="44"/>
      <c r="J737" s="45"/>
      <c r="K737" s="139"/>
      <c r="L737" s="25"/>
      <c r="M737" s="166"/>
      <c r="N737" s="166"/>
      <c r="O737" s="166"/>
      <c r="P737" s="166"/>
      <c r="Q737" s="166"/>
      <c r="R737" s="166"/>
      <c r="S737" s="166"/>
      <c r="T737" s="60"/>
      <c r="U737" s="61"/>
      <c r="V737" s="61"/>
      <c r="W737" s="61"/>
      <c r="X737" s="61"/>
      <c r="Y737" s="61"/>
      <c r="Z737" s="62"/>
      <c r="AA737" s="67"/>
      <c r="AB737" s="68"/>
      <c r="AC737" s="68"/>
      <c r="AD737" s="68"/>
      <c r="AE737" s="68"/>
      <c r="AF737" s="68"/>
      <c r="AG737" s="69"/>
    </row>
    <row r="738" spans="1:33" x14ac:dyDescent="0.3">
      <c r="A738" s="135"/>
      <c r="B738" s="113"/>
      <c r="C738" s="176"/>
      <c r="D738" s="28"/>
      <c r="E738" s="33"/>
      <c r="F738" s="28"/>
      <c r="G738" s="23"/>
      <c r="H738" s="25"/>
      <c r="I738" s="44"/>
      <c r="J738" s="45"/>
      <c r="K738" s="139"/>
      <c r="L738" s="25"/>
      <c r="M738" s="166"/>
      <c r="N738" s="166"/>
      <c r="O738" s="166"/>
      <c r="P738" s="166"/>
      <c r="Q738" s="166"/>
      <c r="R738" s="166"/>
      <c r="S738" s="166"/>
      <c r="T738" s="60"/>
      <c r="U738" s="61"/>
      <c r="V738" s="61"/>
      <c r="W738" s="61"/>
      <c r="X738" s="61"/>
      <c r="Y738" s="61"/>
      <c r="Z738" s="62"/>
      <c r="AA738" s="67"/>
      <c r="AB738" s="68"/>
      <c r="AC738" s="68"/>
      <c r="AD738" s="68"/>
      <c r="AE738" s="68"/>
      <c r="AF738" s="68"/>
      <c r="AG738" s="69"/>
    </row>
    <row r="739" spans="1:33" x14ac:dyDescent="0.3">
      <c r="A739" s="135"/>
      <c r="B739" s="113"/>
      <c r="C739" s="176"/>
      <c r="D739" s="28"/>
      <c r="E739" s="33"/>
      <c r="F739" s="28"/>
      <c r="G739" s="23"/>
      <c r="H739" s="25"/>
      <c r="I739" s="44"/>
      <c r="J739" s="45"/>
      <c r="K739" s="139"/>
      <c r="L739" s="25"/>
      <c r="M739" s="166"/>
      <c r="N739" s="166"/>
      <c r="O739" s="166"/>
      <c r="P739" s="166"/>
      <c r="Q739" s="166"/>
      <c r="R739" s="166"/>
      <c r="S739" s="166"/>
      <c r="T739" s="60"/>
      <c r="U739" s="61"/>
      <c r="V739" s="61"/>
      <c r="W739" s="61"/>
      <c r="X739" s="61"/>
      <c r="Y739" s="61"/>
      <c r="Z739" s="62"/>
      <c r="AA739" s="67"/>
      <c r="AB739" s="68"/>
      <c r="AC739" s="68"/>
      <c r="AD739" s="68"/>
      <c r="AE739" s="68"/>
      <c r="AF739" s="68"/>
      <c r="AG739" s="69"/>
    </row>
    <row r="740" spans="1:33" x14ac:dyDescent="0.3">
      <c r="A740" s="135"/>
      <c r="B740" s="113"/>
      <c r="C740" s="176"/>
      <c r="D740" s="28"/>
      <c r="E740" s="33"/>
      <c r="F740" s="28"/>
      <c r="G740" s="23"/>
      <c r="H740" s="25"/>
      <c r="I740" s="44"/>
      <c r="J740" s="45"/>
      <c r="K740" s="139"/>
      <c r="L740" s="25"/>
      <c r="M740" s="166"/>
      <c r="N740" s="166"/>
      <c r="O740" s="166"/>
      <c r="P740" s="166"/>
      <c r="Q740" s="166"/>
      <c r="R740" s="166"/>
      <c r="S740" s="166"/>
      <c r="T740" s="60"/>
      <c r="U740" s="61"/>
      <c r="V740" s="61"/>
      <c r="W740" s="61"/>
      <c r="X740" s="61"/>
      <c r="Y740" s="61"/>
      <c r="Z740" s="62"/>
      <c r="AA740" s="67"/>
      <c r="AB740" s="68"/>
      <c r="AC740" s="68"/>
      <c r="AD740" s="68"/>
      <c r="AE740" s="68"/>
      <c r="AF740" s="68"/>
      <c r="AG740" s="69"/>
    </row>
    <row r="741" spans="1:33" x14ac:dyDescent="0.3">
      <c r="A741" s="135"/>
      <c r="B741" s="113"/>
      <c r="C741" s="176"/>
      <c r="D741" s="28"/>
      <c r="E741" s="33"/>
      <c r="F741" s="28"/>
      <c r="G741" s="23"/>
      <c r="H741" s="25"/>
      <c r="I741" s="44"/>
      <c r="J741" s="45"/>
      <c r="K741" s="139"/>
      <c r="L741" s="25"/>
      <c r="M741" s="166"/>
      <c r="N741" s="166"/>
      <c r="O741" s="166"/>
      <c r="P741" s="166"/>
      <c r="Q741" s="166"/>
      <c r="R741" s="166"/>
      <c r="S741" s="166"/>
      <c r="T741" s="60"/>
      <c r="U741" s="61"/>
      <c r="V741" s="61"/>
      <c r="W741" s="61"/>
      <c r="X741" s="61"/>
      <c r="Y741" s="61"/>
      <c r="Z741" s="62"/>
      <c r="AA741" s="67"/>
      <c r="AB741" s="68"/>
      <c r="AC741" s="68"/>
      <c r="AD741" s="68"/>
      <c r="AE741" s="68"/>
      <c r="AF741" s="68"/>
      <c r="AG741" s="69"/>
    </row>
    <row r="742" spans="1:33" x14ac:dyDescent="0.3">
      <c r="A742" s="135"/>
      <c r="B742" s="113"/>
      <c r="C742" s="176"/>
      <c r="D742" s="28"/>
      <c r="E742" s="33"/>
      <c r="F742" s="28"/>
      <c r="G742" s="23"/>
      <c r="H742" s="25"/>
      <c r="I742" s="44"/>
      <c r="J742" s="45"/>
      <c r="K742" s="139"/>
      <c r="L742" s="25"/>
      <c r="M742" s="166"/>
      <c r="N742" s="166"/>
      <c r="O742" s="166"/>
      <c r="P742" s="166"/>
      <c r="Q742" s="166"/>
      <c r="R742" s="166"/>
      <c r="S742" s="166"/>
      <c r="T742" s="60"/>
      <c r="U742" s="61"/>
      <c r="V742" s="61"/>
      <c r="W742" s="61"/>
      <c r="X742" s="61"/>
      <c r="Y742" s="61"/>
      <c r="Z742" s="62"/>
      <c r="AA742" s="67"/>
      <c r="AB742" s="68"/>
      <c r="AC742" s="68"/>
      <c r="AD742" s="68"/>
      <c r="AE742" s="68"/>
      <c r="AF742" s="68"/>
      <c r="AG742" s="69"/>
    </row>
    <row r="743" spans="1:33" x14ac:dyDescent="0.3">
      <c r="A743" s="135"/>
      <c r="B743" s="113"/>
      <c r="C743" s="176"/>
      <c r="D743" s="28"/>
      <c r="E743" s="33"/>
      <c r="F743" s="28"/>
      <c r="G743" s="23"/>
      <c r="H743" s="25"/>
      <c r="I743" s="44"/>
      <c r="J743" s="45"/>
      <c r="K743" s="139"/>
      <c r="L743" s="25"/>
      <c r="M743" s="166"/>
      <c r="N743" s="166"/>
      <c r="O743" s="166"/>
      <c r="P743" s="166"/>
      <c r="Q743" s="166"/>
      <c r="R743" s="166"/>
      <c r="S743" s="166"/>
      <c r="T743" s="60"/>
      <c r="U743" s="61"/>
      <c r="V743" s="61"/>
      <c r="W743" s="61"/>
      <c r="X743" s="61"/>
      <c r="Y743" s="61"/>
      <c r="Z743" s="62"/>
      <c r="AA743" s="67"/>
      <c r="AB743" s="68"/>
      <c r="AC743" s="68"/>
      <c r="AD743" s="68"/>
      <c r="AE743" s="68"/>
      <c r="AF743" s="68"/>
      <c r="AG743" s="69"/>
    </row>
    <row r="744" spans="1:33" x14ac:dyDescent="0.3">
      <c r="A744" s="135"/>
      <c r="B744" s="113"/>
      <c r="C744" s="176"/>
      <c r="D744" s="28"/>
      <c r="E744" s="33"/>
      <c r="F744" s="28"/>
      <c r="G744" s="23"/>
      <c r="H744" s="25"/>
      <c r="I744" s="44"/>
      <c r="J744" s="45"/>
      <c r="K744" s="139"/>
      <c r="L744" s="25"/>
      <c r="M744" s="166"/>
      <c r="N744" s="166"/>
      <c r="O744" s="166"/>
      <c r="P744" s="166"/>
      <c r="Q744" s="166"/>
      <c r="R744" s="166"/>
      <c r="S744" s="166"/>
      <c r="T744" s="60"/>
      <c r="U744" s="61"/>
      <c r="V744" s="61"/>
      <c r="W744" s="61"/>
      <c r="X744" s="61"/>
      <c r="Y744" s="61"/>
      <c r="Z744" s="62"/>
      <c r="AA744" s="67"/>
      <c r="AB744" s="68"/>
      <c r="AC744" s="68"/>
      <c r="AD744" s="68"/>
      <c r="AE744" s="68"/>
      <c r="AF744" s="68"/>
      <c r="AG744" s="69"/>
    </row>
    <row r="745" spans="1:33" x14ac:dyDescent="0.3">
      <c r="A745" s="135"/>
      <c r="B745" s="113"/>
      <c r="C745" s="176"/>
      <c r="D745" s="28"/>
      <c r="E745" s="33"/>
      <c r="F745" s="28"/>
      <c r="G745" s="23"/>
      <c r="H745" s="25"/>
      <c r="I745" s="44"/>
      <c r="J745" s="45"/>
      <c r="K745" s="139"/>
      <c r="L745" s="25"/>
      <c r="M745" s="166"/>
      <c r="N745" s="166"/>
      <c r="O745" s="166"/>
      <c r="P745" s="166"/>
      <c r="Q745" s="166"/>
      <c r="R745" s="166"/>
      <c r="S745" s="166"/>
      <c r="T745" s="60"/>
      <c r="U745" s="61"/>
      <c r="V745" s="61"/>
      <c r="W745" s="61"/>
      <c r="X745" s="61"/>
      <c r="Y745" s="61"/>
      <c r="Z745" s="62"/>
      <c r="AA745" s="67"/>
      <c r="AB745" s="68"/>
      <c r="AC745" s="68"/>
      <c r="AD745" s="68"/>
      <c r="AE745" s="68"/>
      <c r="AF745" s="68"/>
      <c r="AG745" s="69"/>
    </row>
    <row r="746" spans="1:33" x14ac:dyDescent="0.3">
      <c r="A746" s="135"/>
      <c r="B746" s="113"/>
      <c r="C746" s="176"/>
      <c r="D746" s="28"/>
      <c r="E746" s="33"/>
      <c r="F746" s="28"/>
      <c r="G746" s="23"/>
      <c r="H746" s="25"/>
      <c r="I746" s="44"/>
      <c r="J746" s="45"/>
      <c r="K746" s="139"/>
      <c r="L746" s="25"/>
      <c r="M746" s="166"/>
      <c r="N746" s="166"/>
      <c r="O746" s="166"/>
      <c r="P746" s="166"/>
      <c r="Q746" s="166"/>
      <c r="R746" s="166"/>
      <c r="S746" s="166"/>
      <c r="T746" s="60"/>
      <c r="U746" s="61"/>
      <c r="V746" s="61"/>
      <c r="W746" s="61"/>
      <c r="X746" s="61"/>
      <c r="Y746" s="61"/>
      <c r="Z746" s="62"/>
      <c r="AA746" s="67"/>
      <c r="AB746" s="68"/>
      <c r="AC746" s="68"/>
      <c r="AD746" s="68"/>
      <c r="AE746" s="68"/>
      <c r="AF746" s="68"/>
      <c r="AG746" s="69"/>
    </row>
    <row r="747" spans="1:33" x14ac:dyDescent="0.3">
      <c r="A747" s="135"/>
      <c r="B747" s="113"/>
      <c r="C747" s="176"/>
      <c r="D747" s="28"/>
      <c r="E747" s="33"/>
      <c r="F747" s="28"/>
      <c r="G747" s="23"/>
      <c r="H747" s="25"/>
      <c r="I747" s="44"/>
      <c r="J747" s="45"/>
      <c r="K747" s="139"/>
      <c r="L747" s="25"/>
      <c r="M747" s="166"/>
      <c r="N747" s="166"/>
      <c r="O747" s="166"/>
      <c r="P747" s="166"/>
      <c r="Q747" s="166"/>
      <c r="R747" s="166"/>
      <c r="S747" s="166"/>
      <c r="T747" s="60"/>
      <c r="U747" s="61"/>
      <c r="V747" s="61"/>
      <c r="W747" s="61"/>
      <c r="X747" s="61"/>
      <c r="Y747" s="61"/>
      <c r="Z747" s="62"/>
      <c r="AA747" s="67"/>
      <c r="AB747" s="68"/>
      <c r="AC747" s="68"/>
      <c r="AD747" s="68"/>
      <c r="AE747" s="68"/>
      <c r="AF747" s="68"/>
      <c r="AG747" s="69"/>
    </row>
    <row r="748" spans="1:33" x14ac:dyDescent="0.3">
      <c r="A748" s="135"/>
      <c r="B748" s="113"/>
      <c r="C748" s="176"/>
      <c r="D748" s="28"/>
      <c r="E748" s="33"/>
      <c r="F748" s="28"/>
      <c r="G748" s="23"/>
      <c r="H748" s="25"/>
      <c r="I748" s="44"/>
      <c r="J748" s="45"/>
      <c r="K748" s="139"/>
      <c r="L748" s="25"/>
      <c r="M748" s="166"/>
      <c r="N748" s="166"/>
      <c r="O748" s="166"/>
      <c r="P748" s="166"/>
      <c r="Q748" s="166"/>
      <c r="R748" s="166"/>
      <c r="S748" s="166"/>
      <c r="T748" s="60"/>
      <c r="U748" s="61"/>
      <c r="V748" s="61"/>
      <c r="W748" s="61"/>
      <c r="X748" s="61"/>
      <c r="Y748" s="61"/>
      <c r="Z748" s="62"/>
      <c r="AA748" s="67"/>
      <c r="AB748" s="68"/>
      <c r="AC748" s="68"/>
      <c r="AD748" s="68"/>
      <c r="AE748" s="68"/>
      <c r="AF748" s="68"/>
      <c r="AG748" s="69"/>
    </row>
    <row r="749" spans="1:33" x14ac:dyDescent="0.3">
      <c r="A749" s="135"/>
      <c r="B749" s="113"/>
      <c r="C749" s="176"/>
      <c r="D749" s="28"/>
      <c r="E749" s="33"/>
      <c r="F749" s="28"/>
      <c r="G749" s="23"/>
      <c r="H749" s="25"/>
      <c r="I749" s="44"/>
      <c r="J749" s="45"/>
      <c r="K749" s="139"/>
      <c r="L749" s="25"/>
      <c r="M749" s="166"/>
      <c r="N749" s="166"/>
      <c r="O749" s="166"/>
      <c r="P749" s="166"/>
      <c r="Q749" s="166"/>
      <c r="R749" s="166"/>
      <c r="S749" s="166"/>
      <c r="T749" s="60"/>
      <c r="U749" s="61"/>
      <c r="V749" s="61"/>
      <c r="W749" s="61"/>
      <c r="X749" s="61"/>
      <c r="Y749" s="61"/>
      <c r="Z749" s="62"/>
      <c r="AA749" s="67"/>
      <c r="AB749" s="68"/>
      <c r="AC749" s="68"/>
      <c r="AD749" s="68"/>
      <c r="AE749" s="68"/>
      <c r="AF749" s="68"/>
      <c r="AG749" s="69"/>
    </row>
    <row r="750" spans="1:33" x14ac:dyDescent="0.3">
      <c r="A750" s="135"/>
      <c r="B750" s="113"/>
      <c r="C750" s="176"/>
      <c r="D750" s="28"/>
      <c r="E750" s="33"/>
      <c r="F750" s="28"/>
      <c r="G750" s="23"/>
      <c r="H750" s="25"/>
      <c r="I750" s="44"/>
      <c r="J750" s="45"/>
      <c r="K750" s="139"/>
      <c r="L750" s="25"/>
      <c r="M750" s="166"/>
      <c r="N750" s="166"/>
      <c r="O750" s="166"/>
      <c r="P750" s="166"/>
      <c r="Q750" s="166"/>
      <c r="R750" s="166"/>
      <c r="S750" s="166"/>
      <c r="T750" s="60"/>
      <c r="U750" s="61"/>
      <c r="V750" s="61"/>
      <c r="W750" s="61"/>
      <c r="X750" s="61"/>
      <c r="Y750" s="61"/>
      <c r="Z750" s="62"/>
      <c r="AA750" s="67"/>
      <c r="AB750" s="68"/>
      <c r="AC750" s="68"/>
      <c r="AD750" s="68"/>
      <c r="AE750" s="68"/>
      <c r="AF750" s="68"/>
      <c r="AG750" s="69"/>
    </row>
    <row r="751" spans="1:33" x14ac:dyDescent="0.3">
      <c r="A751" s="135"/>
      <c r="B751" s="113"/>
      <c r="C751" s="176"/>
      <c r="D751" s="28"/>
      <c r="E751" s="33"/>
      <c r="F751" s="28"/>
      <c r="G751" s="23"/>
      <c r="H751" s="25"/>
      <c r="I751" s="44"/>
      <c r="J751" s="45"/>
      <c r="K751" s="139"/>
      <c r="L751" s="25"/>
      <c r="M751" s="166"/>
      <c r="N751" s="166"/>
      <c r="O751" s="166"/>
      <c r="P751" s="166"/>
      <c r="Q751" s="166"/>
      <c r="R751" s="166"/>
      <c r="S751" s="166"/>
      <c r="T751" s="60"/>
      <c r="U751" s="61"/>
      <c r="V751" s="61"/>
      <c r="W751" s="61"/>
      <c r="X751" s="61"/>
      <c r="Y751" s="61"/>
      <c r="Z751" s="62"/>
      <c r="AA751" s="67"/>
      <c r="AB751" s="68"/>
      <c r="AC751" s="68"/>
      <c r="AD751" s="68"/>
      <c r="AE751" s="68"/>
      <c r="AF751" s="68"/>
      <c r="AG751" s="69"/>
    </row>
    <row r="752" spans="1:33" x14ac:dyDescent="0.3">
      <c r="A752" s="135"/>
      <c r="B752" s="113"/>
      <c r="C752" s="176"/>
      <c r="D752" s="28"/>
      <c r="E752" s="33"/>
      <c r="F752" s="28"/>
      <c r="G752" s="23"/>
      <c r="H752" s="25"/>
      <c r="I752" s="44"/>
      <c r="J752" s="45"/>
      <c r="K752" s="139"/>
      <c r="L752" s="25"/>
      <c r="M752" s="166"/>
      <c r="N752" s="166"/>
      <c r="O752" s="166"/>
      <c r="P752" s="166"/>
      <c r="Q752" s="166"/>
      <c r="R752" s="166"/>
      <c r="S752" s="166"/>
      <c r="T752" s="60"/>
      <c r="U752" s="61"/>
      <c r="V752" s="61"/>
      <c r="W752" s="61"/>
      <c r="X752" s="61"/>
      <c r="Y752" s="61"/>
      <c r="Z752" s="62"/>
      <c r="AA752" s="67"/>
      <c r="AB752" s="68"/>
      <c r="AC752" s="68"/>
      <c r="AD752" s="68"/>
      <c r="AE752" s="68"/>
      <c r="AF752" s="68"/>
      <c r="AG752" s="69"/>
    </row>
    <row r="753" spans="1:33" x14ac:dyDescent="0.3">
      <c r="A753" s="135"/>
      <c r="B753" s="113"/>
      <c r="C753" s="176"/>
      <c r="D753" s="28"/>
      <c r="E753" s="33"/>
      <c r="F753" s="28"/>
      <c r="G753" s="23"/>
      <c r="H753" s="25"/>
      <c r="I753" s="44"/>
      <c r="J753" s="45"/>
      <c r="K753" s="139"/>
      <c r="L753" s="25"/>
      <c r="M753" s="166"/>
      <c r="N753" s="166"/>
      <c r="O753" s="166"/>
      <c r="P753" s="166"/>
      <c r="Q753" s="166"/>
      <c r="R753" s="166"/>
      <c r="S753" s="166"/>
      <c r="T753" s="60"/>
      <c r="U753" s="61"/>
      <c r="V753" s="61"/>
      <c r="W753" s="61"/>
      <c r="X753" s="61"/>
      <c r="Y753" s="61"/>
      <c r="Z753" s="62"/>
      <c r="AA753" s="67"/>
      <c r="AB753" s="68"/>
      <c r="AC753" s="68"/>
      <c r="AD753" s="68"/>
      <c r="AE753" s="68"/>
      <c r="AF753" s="68"/>
      <c r="AG753" s="69"/>
    </row>
    <row r="754" spans="1:33" x14ac:dyDescent="0.3">
      <c r="A754" s="135"/>
      <c r="B754" s="113"/>
      <c r="C754" s="176"/>
      <c r="D754" s="28"/>
      <c r="E754" s="33"/>
      <c r="F754" s="28"/>
      <c r="G754" s="23"/>
      <c r="H754" s="25"/>
      <c r="I754" s="44"/>
      <c r="J754" s="45"/>
      <c r="K754" s="139"/>
      <c r="L754" s="25"/>
      <c r="M754" s="166"/>
      <c r="N754" s="166"/>
      <c r="O754" s="166"/>
      <c r="P754" s="166"/>
      <c r="Q754" s="166"/>
      <c r="R754" s="166"/>
      <c r="S754" s="166"/>
      <c r="T754" s="60"/>
      <c r="U754" s="61"/>
      <c r="V754" s="61"/>
      <c r="W754" s="61"/>
      <c r="X754" s="61"/>
      <c r="Y754" s="61"/>
      <c r="Z754" s="62"/>
      <c r="AA754" s="67"/>
      <c r="AB754" s="68"/>
      <c r="AC754" s="68"/>
      <c r="AD754" s="68"/>
      <c r="AE754" s="68"/>
      <c r="AF754" s="68"/>
      <c r="AG754" s="69"/>
    </row>
    <row r="755" spans="1:33" x14ac:dyDescent="0.3">
      <c r="A755" s="135"/>
      <c r="B755" s="113"/>
      <c r="C755" s="176"/>
      <c r="D755" s="28"/>
      <c r="E755" s="33"/>
      <c r="F755" s="28"/>
      <c r="G755" s="23"/>
      <c r="H755" s="25"/>
      <c r="I755" s="44"/>
      <c r="J755" s="45"/>
      <c r="K755" s="139"/>
      <c r="L755" s="25"/>
      <c r="M755" s="166"/>
      <c r="N755" s="166"/>
      <c r="O755" s="166"/>
      <c r="P755" s="166"/>
      <c r="Q755" s="166"/>
      <c r="R755" s="166"/>
      <c r="S755" s="166"/>
      <c r="T755" s="60"/>
      <c r="U755" s="61"/>
      <c r="V755" s="61"/>
      <c r="W755" s="61"/>
      <c r="X755" s="61"/>
      <c r="Y755" s="61"/>
      <c r="Z755" s="62"/>
      <c r="AA755" s="67"/>
      <c r="AB755" s="68"/>
      <c r="AC755" s="68"/>
      <c r="AD755" s="68"/>
      <c r="AE755" s="68"/>
      <c r="AF755" s="68"/>
      <c r="AG755" s="69"/>
    </row>
    <row r="756" spans="1:33" x14ac:dyDescent="0.3">
      <c r="A756" s="135"/>
      <c r="B756" s="113"/>
      <c r="C756" s="176"/>
      <c r="D756" s="28"/>
      <c r="E756" s="33"/>
      <c r="F756" s="28"/>
      <c r="G756" s="23"/>
      <c r="H756" s="25"/>
      <c r="I756" s="44"/>
      <c r="J756" s="45"/>
      <c r="K756" s="139"/>
      <c r="L756" s="25"/>
      <c r="M756" s="166"/>
      <c r="N756" s="166"/>
      <c r="O756" s="166"/>
      <c r="P756" s="166"/>
      <c r="Q756" s="166"/>
      <c r="R756" s="166"/>
      <c r="S756" s="166"/>
      <c r="T756" s="60"/>
      <c r="U756" s="61"/>
      <c r="V756" s="61"/>
      <c r="W756" s="61"/>
      <c r="X756" s="61"/>
      <c r="Y756" s="61"/>
      <c r="Z756" s="62"/>
      <c r="AA756" s="67"/>
      <c r="AB756" s="68"/>
      <c r="AC756" s="68"/>
      <c r="AD756" s="68"/>
      <c r="AE756" s="68"/>
      <c r="AF756" s="68"/>
      <c r="AG756" s="69"/>
    </row>
    <row r="757" spans="1:33" x14ac:dyDescent="0.3">
      <c r="A757" s="135"/>
      <c r="B757" s="113"/>
      <c r="C757" s="176"/>
      <c r="D757" s="28"/>
      <c r="E757" s="33"/>
      <c r="F757" s="28"/>
      <c r="G757" s="23"/>
      <c r="H757" s="25"/>
      <c r="I757" s="44"/>
      <c r="J757" s="45"/>
      <c r="K757" s="139"/>
      <c r="L757" s="25"/>
      <c r="M757" s="166"/>
      <c r="N757" s="166"/>
      <c r="O757" s="166"/>
      <c r="P757" s="166"/>
      <c r="Q757" s="166"/>
      <c r="R757" s="166"/>
      <c r="S757" s="166"/>
      <c r="T757" s="60"/>
      <c r="U757" s="61"/>
      <c r="V757" s="61"/>
      <c r="W757" s="61"/>
      <c r="X757" s="61"/>
      <c r="Y757" s="61"/>
      <c r="Z757" s="62"/>
      <c r="AA757" s="67"/>
      <c r="AB757" s="68"/>
      <c r="AC757" s="68"/>
      <c r="AD757" s="68"/>
      <c r="AE757" s="68"/>
      <c r="AF757" s="68"/>
      <c r="AG757" s="69"/>
    </row>
    <row r="758" spans="1:33" x14ac:dyDescent="0.3">
      <c r="A758" s="135"/>
      <c r="B758" s="113"/>
      <c r="C758" s="176"/>
      <c r="D758" s="28"/>
      <c r="E758" s="33"/>
      <c r="F758" s="28"/>
      <c r="G758" s="23"/>
      <c r="H758" s="25"/>
      <c r="I758" s="44"/>
      <c r="J758" s="45"/>
      <c r="K758" s="139"/>
      <c r="L758" s="25"/>
      <c r="M758" s="166"/>
      <c r="N758" s="166"/>
      <c r="O758" s="166"/>
      <c r="P758" s="166"/>
      <c r="Q758" s="166"/>
      <c r="R758" s="166"/>
      <c r="S758" s="166"/>
      <c r="T758" s="60"/>
      <c r="U758" s="61"/>
      <c r="V758" s="61"/>
      <c r="W758" s="61"/>
      <c r="X758" s="61"/>
      <c r="Y758" s="61"/>
      <c r="Z758" s="62"/>
      <c r="AA758" s="67"/>
      <c r="AB758" s="68"/>
      <c r="AC758" s="68"/>
      <c r="AD758" s="68"/>
      <c r="AE758" s="68"/>
      <c r="AF758" s="68"/>
      <c r="AG758" s="69"/>
    </row>
    <row r="759" spans="1:33" x14ac:dyDescent="0.3">
      <c r="A759" s="135"/>
      <c r="B759" s="113"/>
      <c r="C759" s="176"/>
      <c r="D759" s="28"/>
      <c r="E759" s="33"/>
      <c r="F759" s="28"/>
      <c r="G759" s="23"/>
      <c r="H759" s="25"/>
      <c r="I759" s="44"/>
      <c r="J759" s="45"/>
      <c r="K759" s="139"/>
      <c r="L759" s="25"/>
      <c r="M759" s="166"/>
      <c r="N759" s="166"/>
      <c r="O759" s="166"/>
      <c r="P759" s="166"/>
      <c r="Q759" s="166"/>
      <c r="R759" s="166"/>
      <c r="S759" s="166"/>
      <c r="T759" s="60"/>
      <c r="U759" s="61"/>
      <c r="V759" s="61"/>
      <c r="W759" s="61"/>
      <c r="X759" s="61"/>
      <c r="Y759" s="61"/>
      <c r="Z759" s="62"/>
      <c r="AA759" s="67"/>
      <c r="AB759" s="68"/>
      <c r="AC759" s="68"/>
      <c r="AD759" s="68"/>
      <c r="AE759" s="68"/>
      <c r="AF759" s="68"/>
      <c r="AG759" s="69"/>
    </row>
    <row r="760" spans="1:33" x14ac:dyDescent="0.3">
      <c r="A760" s="135"/>
      <c r="B760" s="113"/>
      <c r="C760" s="176"/>
      <c r="D760" s="28"/>
      <c r="E760" s="33"/>
      <c r="F760" s="28"/>
      <c r="G760" s="23"/>
      <c r="H760" s="25"/>
      <c r="I760" s="44"/>
      <c r="J760" s="45"/>
      <c r="K760" s="139"/>
      <c r="L760" s="25"/>
      <c r="M760" s="166"/>
      <c r="N760" s="166"/>
      <c r="O760" s="166"/>
      <c r="P760" s="166"/>
      <c r="Q760" s="166"/>
      <c r="R760" s="166"/>
      <c r="S760" s="166"/>
      <c r="T760" s="60"/>
      <c r="U760" s="61"/>
      <c r="V760" s="61"/>
      <c r="W760" s="61"/>
      <c r="X760" s="61"/>
      <c r="Y760" s="61"/>
      <c r="Z760" s="62"/>
      <c r="AA760" s="67"/>
      <c r="AB760" s="68"/>
      <c r="AC760" s="68"/>
      <c r="AD760" s="68"/>
      <c r="AE760" s="68"/>
      <c r="AF760" s="68"/>
      <c r="AG760" s="69"/>
    </row>
    <row r="761" spans="1:33" x14ac:dyDescent="0.3">
      <c r="A761" s="135"/>
      <c r="B761" s="113"/>
      <c r="C761" s="176"/>
      <c r="D761" s="28"/>
      <c r="E761" s="33"/>
      <c r="F761" s="28"/>
      <c r="G761" s="23"/>
      <c r="H761" s="25"/>
      <c r="I761" s="44"/>
      <c r="J761" s="45"/>
      <c r="K761" s="139"/>
      <c r="L761" s="25"/>
      <c r="M761" s="166"/>
      <c r="N761" s="166"/>
      <c r="O761" s="166"/>
      <c r="P761" s="166"/>
      <c r="Q761" s="166"/>
      <c r="R761" s="166"/>
      <c r="S761" s="166"/>
      <c r="T761" s="60"/>
      <c r="U761" s="61"/>
      <c r="V761" s="61"/>
      <c r="W761" s="61"/>
      <c r="X761" s="61"/>
      <c r="Y761" s="61"/>
      <c r="Z761" s="62"/>
      <c r="AA761" s="67"/>
      <c r="AB761" s="68"/>
      <c r="AC761" s="68"/>
      <c r="AD761" s="68"/>
      <c r="AE761" s="68"/>
      <c r="AF761" s="68"/>
      <c r="AG761" s="69"/>
    </row>
    <row r="762" spans="1:33" x14ac:dyDescent="0.3">
      <c r="A762" s="135"/>
      <c r="B762" s="113"/>
      <c r="C762" s="176"/>
      <c r="D762" s="28"/>
      <c r="E762" s="33"/>
      <c r="F762" s="28"/>
      <c r="G762" s="23"/>
      <c r="H762" s="25"/>
      <c r="I762" s="44"/>
      <c r="J762" s="45"/>
      <c r="K762" s="139"/>
      <c r="L762" s="25"/>
      <c r="M762" s="166"/>
      <c r="N762" s="166"/>
      <c r="O762" s="166"/>
      <c r="P762" s="166"/>
      <c r="Q762" s="166"/>
      <c r="R762" s="166"/>
      <c r="S762" s="166"/>
      <c r="T762" s="60"/>
      <c r="U762" s="61"/>
      <c r="V762" s="61"/>
      <c r="W762" s="61"/>
      <c r="X762" s="61"/>
      <c r="Y762" s="61"/>
      <c r="Z762" s="62"/>
      <c r="AA762" s="67"/>
      <c r="AB762" s="68"/>
      <c r="AC762" s="68"/>
      <c r="AD762" s="68"/>
      <c r="AE762" s="68"/>
      <c r="AF762" s="68"/>
      <c r="AG762" s="69"/>
    </row>
    <row r="763" spans="1:33" x14ac:dyDescent="0.3">
      <c r="A763" s="135"/>
      <c r="B763" s="113"/>
      <c r="C763" s="176"/>
      <c r="D763" s="28"/>
      <c r="E763" s="33"/>
      <c r="F763" s="28"/>
      <c r="G763" s="23"/>
      <c r="H763" s="25"/>
      <c r="I763" s="44"/>
      <c r="J763" s="45"/>
      <c r="K763" s="139"/>
      <c r="L763" s="25"/>
      <c r="M763" s="166"/>
      <c r="N763" s="166"/>
      <c r="O763" s="166"/>
      <c r="P763" s="166"/>
      <c r="Q763" s="166"/>
      <c r="R763" s="166"/>
      <c r="S763" s="166"/>
      <c r="T763" s="60"/>
      <c r="U763" s="61"/>
      <c r="V763" s="61"/>
      <c r="W763" s="61"/>
      <c r="X763" s="61"/>
      <c r="Y763" s="61"/>
      <c r="Z763" s="62"/>
      <c r="AA763" s="67"/>
      <c r="AB763" s="68"/>
      <c r="AC763" s="68"/>
      <c r="AD763" s="68"/>
      <c r="AE763" s="68"/>
      <c r="AF763" s="68"/>
      <c r="AG763" s="69"/>
    </row>
    <row r="764" spans="1:33" x14ac:dyDescent="0.3">
      <c r="A764" s="135"/>
      <c r="B764" s="113"/>
      <c r="C764" s="176"/>
      <c r="D764" s="28"/>
      <c r="E764" s="33"/>
      <c r="F764" s="28"/>
      <c r="G764" s="23"/>
      <c r="H764" s="25"/>
      <c r="I764" s="44"/>
      <c r="J764" s="45"/>
      <c r="K764" s="139"/>
      <c r="L764" s="25"/>
      <c r="M764" s="166"/>
      <c r="N764" s="166"/>
      <c r="O764" s="166"/>
      <c r="P764" s="166"/>
      <c r="Q764" s="166"/>
      <c r="R764" s="166"/>
      <c r="S764" s="166"/>
      <c r="T764" s="60"/>
      <c r="U764" s="61"/>
      <c r="V764" s="61"/>
      <c r="W764" s="61"/>
      <c r="X764" s="61"/>
      <c r="Y764" s="61"/>
      <c r="Z764" s="62"/>
      <c r="AA764" s="67"/>
      <c r="AB764" s="68"/>
      <c r="AC764" s="68"/>
      <c r="AD764" s="68"/>
      <c r="AE764" s="68"/>
      <c r="AF764" s="68"/>
      <c r="AG764" s="69"/>
    </row>
    <row r="765" spans="1:33" x14ac:dyDescent="0.3">
      <c r="A765" s="135"/>
      <c r="B765" s="113"/>
      <c r="C765" s="176"/>
      <c r="D765" s="28"/>
      <c r="E765" s="33"/>
      <c r="F765" s="28"/>
      <c r="G765" s="23"/>
      <c r="H765" s="25"/>
      <c r="I765" s="44"/>
      <c r="J765" s="45"/>
      <c r="K765" s="139"/>
      <c r="L765" s="25"/>
      <c r="M765" s="166"/>
      <c r="N765" s="166"/>
      <c r="O765" s="166"/>
      <c r="P765" s="166"/>
      <c r="Q765" s="166"/>
      <c r="R765" s="166"/>
      <c r="S765" s="166"/>
      <c r="T765" s="60"/>
      <c r="U765" s="61"/>
      <c r="V765" s="61"/>
      <c r="W765" s="61"/>
      <c r="X765" s="61"/>
      <c r="Y765" s="61"/>
      <c r="Z765" s="62"/>
      <c r="AA765" s="67"/>
      <c r="AB765" s="68"/>
      <c r="AC765" s="68"/>
      <c r="AD765" s="68"/>
      <c r="AE765" s="68"/>
      <c r="AF765" s="68"/>
      <c r="AG765" s="69"/>
    </row>
    <row r="766" spans="1:33" x14ac:dyDescent="0.3">
      <c r="A766" s="135"/>
      <c r="B766" s="113"/>
      <c r="C766" s="176"/>
      <c r="D766" s="28"/>
      <c r="E766" s="33"/>
      <c r="F766" s="28"/>
      <c r="G766" s="23"/>
      <c r="H766" s="25"/>
      <c r="I766" s="44"/>
      <c r="J766" s="45"/>
      <c r="K766" s="139"/>
      <c r="L766" s="25"/>
      <c r="M766" s="166"/>
      <c r="N766" s="166"/>
      <c r="O766" s="166"/>
      <c r="P766" s="166"/>
      <c r="Q766" s="166"/>
      <c r="R766" s="166"/>
      <c r="S766" s="166"/>
      <c r="T766" s="60"/>
      <c r="U766" s="61"/>
      <c r="V766" s="61"/>
      <c r="W766" s="61"/>
      <c r="X766" s="61"/>
      <c r="Y766" s="61"/>
      <c r="Z766" s="62"/>
      <c r="AA766" s="67"/>
      <c r="AB766" s="68"/>
      <c r="AC766" s="68"/>
      <c r="AD766" s="68"/>
      <c r="AE766" s="68"/>
      <c r="AF766" s="68"/>
      <c r="AG766" s="69"/>
    </row>
    <row r="767" spans="1:33" x14ac:dyDescent="0.3">
      <c r="A767" s="135"/>
      <c r="B767" s="113"/>
      <c r="C767" s="176"/>
      <c r="D767" s="28"/>
      <c r="E767" s="33"/>
      <c r="F767" s="28"/>
      <c r="G767" s="23"/>
      <c r="H767" s="25"/>
      <c r="I767" s="44"/>
      <c r="J767" s="45"/>
      <c r="K767" s="139"/>
      <c r="L767" s="25"/>
      <c r="M767" s="166"/>
      <c r="N767" s="166"/>
      <c r="O767" s="166"/>
      <c r="P767" s="166"/>
      <c r="Q767" s="166"/>
      <c r="R767" s="166"/>
      <c r="S767" s="166"/>
      <c r="T767" s="60"/>
      <c r="U767" s="61"/>
      <c r="V767" s="61"/>
      <c r="W767" s="61"/>
      <c r="X767" s="61"/>
      <c r="Y767" s="61"/>
      <c r="Z767" s="62"/>
      <c r="AA767" s="67"/>
      <c r="AB767" s="68"/>
      <c r="AC767" s="68"/>
      <c r="AD767" s="68"/>
      <c r="AE767" s="68"/>
      <c r="AF767" s="68"/>
      <c r="AG767" s="69"/>
    </row>
    <row r="768" spans="1:33" x14ac:dyDescent="0.3">
      <c r="A768" s="135"/>
      <c r="B768" s="113"/>
      <c r="C768" s="176"/>
      <c r="D768" s="28"/>
      <c r="E768" s="33"/>
      <c r="F768" s="28"/>
      <c r="G768" s="23"/>
      <c r="H768" s="25"/>
      <c r="I768" s="44"/>
      <c r="J768" s="45"/>
      <c r="K768" s="139"/>
      <c r="L768" s="25"/>
      <c r="M768" s="166"/>
      <c r="N768" s="166"/>
      <c r="O768" s="166"/>
      <c r="P768" s="166"/>
      <c r="Q768" s="166"/>
      <c r="R768" s="166"/>
      <c r="S768" s="166"/>
      <c r="T768" s="60"/>
      <c r="U768" s="61"/>
      <c r="V768" s="61"/>
      <c r="W768" s="61"/>
      <c r="X768" s="61"/>
      <c r="Y768" s="61"/>
      <c r="Z768" s="62"/>
      <c r="AA768" s="67"/>
      <c r="AB768" s="68"/>
      <c r="AC768" s="68"/>
      <c r="AD768" s="68"/>
      <c r="AE768" s="68"/>
      <c r="AF768" s="68"/>
      <c r="AG768" s="69"/>
    </row>
    <row r="769" spans="1:33" x14ac:dyDescent="0.3">
      <c r="A769" s="135"/>
      <c r="B769" s="113"/>
      <c r="C769" s="176"/>
      <c r="D769" s="28"/>
      <c r="E769" s="33"/>
      <c r="F769" s="28"/>
      <c r="G769" s="23"/>
      <c r="H769" s="25"/>
      <c r="I769" s="44"/>
      <c r="J769" s="45"/>
      <c r="K769" s="139"/>
      <c r="L769" s="25"/>
      <c r="M769" s="166"/>
      <c r="N769" s="166"/>
      <c r="O769" s="166"/>
      <c r="P769" s="166"/>
      <c r="Q769" s="166"/>
      <c r="R769" s="166"/>
      <c r="S769" s="166"/>
      <c r="T769" s="60"/>
      <c r="U769" s="61"/>
      <c r="V769" s="61"/>
      <c r="W769" s="61"/>
      <c r="X769" s="61"/>
      <c r="Y769" s="61"/>
      <c r="Z769" s="62"/>
      <c r="AA769" s="67"/>
      <c r="AB769" s="68"/>
      <c r="AC769" s="68"/>
      <c r="AD769" s="68"/>
      <c r="AE769" s="68"/>
      <c r="AF769" s="68"/>
      <c r="AG769" s="69"/>
    </row>
    <row r="770" spans="1:33" x14ac:dyDescent="0.3">
      <c r="A770" s="135"/>
      <c r="B770" s="113"/>
      <c r="C770" s="176"/>
      <c r="D770" s="28"/>
      <c r="E770" s="33"/>
      <c r="F770" s="28"/>
      <c r="G770" s="23"/>
      <c r="H770" s="25"/>
      <c r="I770" s="44"/>
      <c r="J770" s="45"/>
      <c r="K770" s="139"/>
      <c r="L770" s="25"/>
      <c r="M770" s="166"/>
      <c r="N770" s="166"/>
      <c r="O770" s="166"/>
      <c r="P770" s="166"/>
      <c r="Q770" s="166"/>
      <c r="R770" s="166"/>
      <c r="S770" s="166"/>
      <c r="T770" s="60"/>
      <c r="U770" s="61"/>
      <c r="V770" s="61"/>
      <c r="W770" s="61"/>
      <c r="X770" s="61"/>
      <c r="Y770" s="61"/>
      <c r="Z770" s="62"/>
      <c r="AA770" s="67"/>
      <c r="AB770" s="68"/>
      <c r="AC770" s="68"/>
      <c r="AD770" s="68"/>
      <c r="AE770" s="68"/>
      <c r="AF770" s="68"/>
      <c r="AG770" s="69"/>
    </row>
    <row r="771" spans="1:33" x14ac:dyDescent="0.3">
      <c r="A771" s="135"/>
      <c r="B771" s="113"/>
      <c r="C771" s="176"/>
      <c r="D771" s="28"/>
      <c r="E771" s="33"/>
      <c r="F771" s="28"/>
      <c r="G771" s="23"/>
      <c r="H771" s="25"/>
      <c r="I771" s="44"/>
      <c r="J771" s="45"/>
      <c r="K771" s="139"/>
      <c r="L771" s="25"/>
      <c r="M771" s="166"/>
      <c r="N771" s="166"/>
      <c r="O771" s="166"/>
      <c r="P771" s="166"/>
      <c r="Q771" s="166"/>
      <c r="R771" s="166"/>
      <c r="S771" s="166"/>
      <c r="T771" s="60"/>
      <c r="U771" s="61"/>
      <c r="V771" s="61"/>
      <c r="W771" s="61"/>
      <c r="X771" s="61"/>
      <c r="Y771" s="61"/>
      <c r="Z771" s="62"/>
      <c r="AA771" s="67"/>
      <c r="AB771" s="68"/>
      <c r="AC771" s="68"/>
      <c r="AD771" s="68"/>
      <c r="AE771" s="68"/>
      <c r="AF771" s="68"/>
      <c r="AG771" s="69"/>
    </row>
    <row r="772" spans="1:33" x14ac:dyDescent="0.3">
      <c r="A772" s="135"/>
      <c r="B772" s="113"/>
      <c r="C772" s="176"/>
      <c r="D772" s="28"/>
      <c r="E772" s="33"/>
      <c r="F772" s="28"/>
      <c r="G772" s="23"/>
      <c r="H772" s="25"/>
      <c r="I772" s="44"/>
      <c r="J772" s="45"/>
      <c r="K772" s="139"/>
      <c r="L772" s="25"/>
      <c r="M772" s="166"/>
      <c r="N772" s="166"/>
      <c r="O772" s="166"/>
      <c r="P772" s="166"/>
      <c r="Q772" s="166"/>
      <c r="R772" s="166"/>
      <c r="S772" s="166"/>
      <c r="T772" s="60"/>
      <c r="U772" s="61"/>
      <c r="V772" s="61"/>
      <c r="W772" s="61"/>
      <c r="X772" s="61"/>
      <c r="Y772" s="61"/>
      <c r="Z772" s="62"/>
      <c r="AA772" s="67"/>
      <c r="AB772" s="68"/>
      <c r="AC772" s="68"/>
      <c r="AD772" s="68"/>
      <c r="AE772" s="68"/>
      <c r="AF772" s="68"/>
      <c r="AG772" s="69"/>
    </row>
    <row r="773" spans="1:33" x14ac:dyDescent="0.3">
      <c r="A773" s="135"/>
      <c r="B773" s="113"/>
      <c r="C773" s="176"/>
      <c r="D773" s="28"/>
      <c r="E773" s="33"/>
      <c r="F773" s="28"/>
      <c r="G773" s="23"/>
      <c r="H773" s="25"/>
      <c r="I773" s="44"/>
      <c r="J773" s="45"/>
      <c r="K773" s="139"/>
      <c r="L773" s="25"/>
      <c r="M773" s="166"/>
      <c r="N773" s="166"/>
      <c r="O773" s="166"/>
      <c r="P773" s="166"/>
      <c r="Q773" s="166"/>
      <c r="R773" s="166"/>
      <c r="S773" s="166"/>
      <c r="T773" s="60"/>
      <c r="U773" s="61"/>
      <c r="V773" s="61"/>
      <c r="W773" s="61"/>
      <c r="X773" s="61"/>
      <c r="Y773" s="61"/>
      <c r="Z773" s="62"/>
      <c r="AA773" s="67"/>
      <c r="AB773" s="68"/>
      <c r="AC773" s="68"/>
      <c r="AD773" s="68"/>
      <c r="AE773" s="68"/>
      <c r="AF773" s="68"/>
      <c r="AG773" s="69"/>
    </row>
    <row r="774" spans="1:33" x14ac:dyDescent="0.3">
      <c r="A774" s="135"/>
      <c r="B774" s="113"/>
      <c r="C774" s="176"/>
      <c r="D774" s="28"/>
      <c r="E774" s="33"/>
      <c r="F774" s="28"/>
      <c r="G774" s="23"/>
      <c r="H774" s="25"/>
      <c r="I774" s="44"/>
      <c r="J774" s="45"/>
      <c r="K774" s="139"/>
      <c r="L774" s="25"/>
      <c r="M774" s="166"/>
      <c r="N774" s="166"/>
      <c r="O774" s="166"/>
      <c r="P774" s="166"/>
      <c r="Q774" s="166"/>
      <c r="R774" s="166"/>
      <c r="S774" s="166"/>
      <c r="T774" s="60"/>
      <c r="U774" s="61"/>
      <c r="V774" s="61"/>
      <c r="W774" s="61"/>
      <c r="X774" s="61"/>
      <c r="Y774" s="61"/>
      <c r="Z774" s="62"/>
      <c r="AA774" s="67"/>
      <c r="AB774" s="68"/>
      <c r="AC774" s="68"/>
      <c r="AD774" s="68"/>
      <c r="AE774" s="68"/>
      <c r="AF774" s="68"/>
      <c r="AG774" s="69"/>
    </row>
    <row r="775" spans="1:33" x14ac:dyDescent="0.3">
      <c r="A775" s="135"/>
      <c r="B775" s="113"/>
      <c r="C775" s="176"/>
      <c r="D775" s="28"/>
      <c r="E775" s="33"/>
      <c r="F775" s="28"/>
      <c r="G775" s="23"/>
      <c r="H775" s="25"/>
      <c r="I775" s="44"/>
      <c r="J775" s="45"/>
      <c r="K775" s="139"/>
      <c r="L775" s="25"/>
      <c r="M775" s="166"/>
      <c r="N775" s="166"/>
      <c r="O775" s="166"/>
      <c r="P775" s="166"/>
      <c r="Q775" s="166"/>
      <c r="R775" s="166"/>
      <c r="S775" s="166"/>
      <c r="T775" s="60"/>
      <c r="U775" s="61"/>
      <c r="V775" s="61"/>
      <c r="W775" s="61"/>
      <c r="X775" s="61"/>
      <c r="Y775" s="61"/>
      <c r="Z775" s="62"/>
      <c r="AA775" s="67"/>
      <c r="AB775" s="68"/>
      <c r="AC775" s="68"/>
      <c r="AD775" s="68"/>
      <c r="AE775" s="68"/>
      <c r="AF775" s="68"/>
      <c r="AG775" s="69"/>
    </row>
    <row r="776" spans="1:33" x14ac:dyDescent="0.3">
      <c r="A776" s="135"/>
      <c r="B776" s="113"/>
      <c r="C776" s="176"/>
      <c r="D776" s="28"/>
      <c r="E776" s="33"/>
      <c r="F776" s="28"/>
      <c r="G776" s="23"/>
      <c r="H776" s="25"/>
      <c r="I776" s="44"/>
      <c r="J776" s="45"/>
      <c r="K776" s="139"/>
      <c r="L776" s="25"/>
      <c r="M776" s="166"/>
      <c r="N776" s="166"/>
      <c r="O776" s="166"/>
      <c r="P776" s="166"/>
      <c r="Q776" s="166"/>
      <c r="R776" s="166"/>
      <c r="S776" s="166"/>
      <c r="T776" s="60"/>
      <c r="U776" s="61"/>
      <c r="V776" s="61"/>
      <c r="W776" s="61"/>
      <c r="X776" s="61"/>
      <c r="Y776" s="61"/>
      <c r="Z776" s="62"/>
      <c r="AA776" s="67"/>
      <c r="AB776" s="68"/>
      <c r="AC776" s="68"/>
      <c r="AD776" s="68"/>
      <c r="AE776" s="68"/>
      <c r="AF776" s="68"/>
      <c r="AG776" s="69"/>
    </row>
    <row r="777" spans="1:33" x14ac:dyDescent="0.3">
      <c r="A777" s="135"/>
      <c r="B777" s="113"/>
      <c r="C777" s="176"/>
      <c r="D777" s="28"/>
      <c r="E777" s="33"/>
      <c r="F777" s="28"/>
      <c r="G777" s="23"/>
      <c r="H777" s="25"/>
      <c r="I777" s="44"/>
      <c r="J777" s="45"/>
      <c r="K777" s="139"/>
      <c r="L777" s="25"/>
      <c r="M777" s="166"/>
      <c r="N777" s="166"/>
      <c r="O777" s="166"/>
      <c r="P777" s="166"/>
      <c r="Q777" s="166"/>
      <c r="R777" s="166"/>
      <c r="S777" s="166"/>
      <c r="T777" s="60"/>
      <c r="U777" s="61"/>
      <c r="V777" s="61"/>
      <c r="W777" s="61"/>
      <c r="X777" s="61"/>
      <c r="Y777" s="61"/>
      <c r="Z777" s="62"/>
      <c r="AA777" s="67"/>
      <c r="AB777" s="68"/>
      <c r="AC777" s="68"/>
      <c r="AD777" s="68"/>
      <c r="AE777" s="68"/>
      <c r="AF777" s="68"/>
      <c r="AG777" s="69"/>
    </row>
    <row r="778" spans="1:33" x14ac:dyDescent="0.3">
      <c r="A778" s="135"/>
      <c r="B778" s="113"/>
      <c r="C778" s="176"/>
      <c r="D778" s="28"/>
      <c r="E778" s="33"/>
      <c r="F778" s="28"/>
      <c r="G778" s="23"/>
      <c r="H778" s="25"/>
      <c r="I778" s="44"/>
      <c r="J778" s="45"/>
      <c r="K778" s="139"/>
      <c r="L778" s="25"/>
      <c r="M778" s="166"/>
      <c r="N778" s="166"/>
      <c r="O778" s="166"/>
      <c r="P778" s="166"/>
      <c r="Q778" s="166"/>
      <c r="R778" s="166"/>
      <c r="S778" s="166"/>
      <c r="T778" s="60"/>
      <c r="U778" s="61"/>
      <c r="V778" s="61"/>
      <c r="W778" s="61"/>
      <c r="X778" s="61"/>
      <c r="Y778" s="61"/>
      <c r="Z778" s="62"/>
      <c r="AA778" s="67"/>
      <c r="AB778" s="68"/>
      <c r="AC778" s="68"/>
      <c r="AD778" s="68"/>
      <c r="AE778" s="68"/>
      <c r="AF778" s="68"/>
      <c r="AG778" s="69"/>
    </row>
    <row r="779" spans="1:33" x14ac:dyDescent="0.3">
      <c r="A779" s="135"/>
      <c r="B779" s="113"/>
      <c r="C779" s="176"/>
      <c r="D779" s="28"/>
      <c r="E779" s="33"/>
      <c r="F779" s="28"/>
      <c r="G779" s="23"/>
      <c r="H779" s="25"/>
      <c r="I779" s="44"/>
      <c r="J779" s="45"/>
      <c r="K779" s="139"/>
      <c r="L779" s="25"/>
      <c r="M779" s="166"/>
      <c r="N779" s="166"/>
      <c r="O779" s="166"/>
      <c r="P779" s="166"/>
      <c r="Q779" s="166"/>
      <c r="R779" s="166"/>
      <c r="S779" s="166"/>
      <c r="T779" s="60"/>
      <c r="U779" s="61"/>
      <c r="V779" s="61"/>
      <c r="W779" s="61"/>
      <c r="X779" s="61"/>
      <c r="Y779" s="61"/>
      <c r="Z779" s="62"/>
      <c r="AA779" s="67"/>
      <c r="AB779" s="68"/>
      <c r="AC779" s="68"/>
      <c r="AD779" s="68"/>
      <c r="AE779" s="68"/>
      <c r="AF779" s="68"/>
      <c r="AG779" s="69"/>
    </row>
    <row r="780" spans="1:33" x14ac:dyDescent="0.3">
      <c r="A780" s="135"/>
      <c r="B780" s="113"/>
      <c r="C780" s="176"/>
      <c r="D780" s="28"/>
      <c r="E780" s="33"/>
      <c r="F780" s="28"/>
      <c r="G780" s="23"/>
      <c r="H780" s="25"/>
      <c r="I780" s="44"/>
      <c r="J780" s="45"/>
      <c r="K780" s="139"/>
      <c r="L780" s="25"/>
      <c r="M780" s="166"/>
      <c r="N780" s="166"/>
      <c r="O780" s="166"/>
      <c r="P780" s="166"/>
      <c r="Q780" s="166"/>
      <c r="R780" s="166"/>
      <c r="S780" s="166"/>
      <c r="T780" s="60"/>
      <c r="U780" s="61"/>
      <c r="V780" s="61"/>
      <c r="W780" s="61"/>
      <c r="X780" s="61"/>
      <c r="Y780" s="61"/>
      <c r="Z780" s="62"/>
      <c r="AA780" s="67"/>
      <c r="AB780" s="68"/>
      <c r="AC780" s="68"/>
      <c r="AD780" s="68"/>
      <c r="AE780" s="68"/>
      <c r="AF780" s="68"/>
      <c r="AG780" s="69"/>
    </row>
    <row r="781" spans="1:33" x14ac:dyDescent="0.3">
      <c r="A781" s="135"/>
      <c r="B781" s="113"/>
      <c r="C781" s="176"/>
      <c r="D781" s="28"/>
      <c r="E781" s="33"/>
      <c r="F781" s="28"/>
      <c r="G781" s="23"/>
      <c r="H781" s="25"/>
      <c r="I781" s="44"/>
      <c r="J781" s="45"/>
      <c r="K781" s="139"/>
      <c r="L781" s="25"/>
      <c r="M781" s="166"/>
      <c r="N781" s="166"/>
      <c r="O781" s="166"/>
      <c r="P781" s="166"/>
      <c r="Q781" s="166"/>
      <c r="R781" s="166"/>
      <c r="S781" s="166"/>
      <c r="T781" s="60"/>
      <c r="U781" s="61"/>
      <c r="V781" s="61"/>
      <c r="W781" s="61"/>
      <c r="X781" s="61"/>
      <c r="Y781" s="61"/>
      <c r="Z781" s="62"/>
      <c r="AA781" s="67"/>
      <c r="AB781" s="68"/>
      <c r="AC781" s="68"/>
      <c r="AD781" s="68"/>
      <c r="AE781" s="68"/>
      <c r="AF781" s="68"/>
      <c r="AG781" s="69"/>
    </row>
    <row r="782" spans="1:33" x14ac:dyDescent="0.3">
      <c r="A782" s="135"/>
      <c r="B782" s="113"/>
      <c r="C782" s="176"/>
      <c r="D782" s="28"/>
      <c r="E782" s="33"/>
      <c r="F782" s="28"/>
      <c r="G782" s="23"/>
      <c r="H782" s="25"/>
      <c r="I782" s="44"/>
      <c r="J782" s="45"/>
      <c r="K782" s="139"/>
      <c r="L782" s="25"/>
      <c r="M782" s="166"/>
      <c r="N782" s="166"/>
      <c r="O782" s="166"/>
      <c r="P782" s="166"/>
      <c r="Q782" s="166"/>
      <c r="R782" s="166"/>
      <c r="S782" s="166"/>
      <c r="T782" s="60"/>
      <c r="U782" s="61"/>
      <c r="V782" s="61"/>
      <c r="W782" s="61"/>
      <c r="X782" s="61"/>
      <c r="Y782" s="61"/>
      <c r="Z782" s="62"/>
      <c r="AA782" s="67"/>
      <c r="AB782" s="68"/>
      <c r="AC782" s="68"/>
      <c r="AD782" s="68"/>
      <c r="AE782" s="68"/>
      <c r="AF782" s="68"/>
      <c r="AG782" s="69"/>
    </row>
    <row r="783" spans="1:33" x14ac:dyDescent="0.3">
      <c r="A783" s="135"/>
      <c r="B783" s="113"/>
      <c r="C783" s="176"/>
      <c r="D783" s="28"/>
      <c r="E783" s="33"/>
      <c r="F783" s="28"/>
      <c r="G783" s="23"/>
      <c r="H783" s="25"/>
      <c r="I783" s="44"/>
      <c r="J783" s="45"/>
      <c r="K783" s="139"/>
      <c r="L783" s="25"/>
      <c r="M783" s="166"/>
      <c r="N783" s="166"/>
      <c r="O783" s="166"/>
      <c r="P783" s="166"/>
      <c r="Q783" s="166"/>
      <c r="R783" s="166"/>
      <c r="S783" s="166"/>
      <c r="T783" s="60"/>
      <c r="U783" s="61"/>
      <c r="V783" s="61"/>
      <c r="W783" s="61"/>
      <c r="X783" s="61"/>
      <c r="Y783" s="61"/>
      <c r="Z783" s="62"/>
      <c r="AA783" s="67"/>
      <c r="AB783" s="68"/>
      <c r="AC783" s="68"/>
      <c r="AD783" s="68"/>
      <c r="AE783" s="68"/>
      <c r="AF783" s="68"/>
      <c r="AG783" s="69"/>
    </row>
    <row r="784" spans="1:33" x14ac:dyDescent="0.3">
      <c r="A784" s="135"/>
      <c r="B784" s="113"/>
      <c r="C784" s="176"/>
      <c r="D784" s="28"/>
      <c r="E784" s="33"/>
      <c r="F784" s="28"/>
      <c r="G784" s="23"/>
      <c r="H784" s="25"/>
      <c r="I784" s="44"/>
      <c r="J784" s="45"/>
      <c r="K784" s="139"/>
      <c r="L784" s="25"/>
      <c r="M784" s="166"/>
      <c r="N784" s="166"/>
      <c r="O784" s="166"/>
      <c r="P784" s="166"/>
      <c r="Q784" s="166"/>
      <c r="R784" s="166"/>
      <c r="S784" s="166"/>
      <c r="T784" s="60"/>
      <c r="U784" s="61"/>
      <c r="V784" s="61"/>
      <c r="W784" s="61"/>
      <c r="X784" s="61"/>
      <c r="Y784" s="61"/>
      <c r="Z784" s="62"/>
      <c r="AA784" s="67"/>
      <c r="AB784" s="68"/>
      <c r="AC784" s="68"/>
      <c r="AD784" s="68"/>
      <c r="AE784" s="68"/>
      <c r="AF784" s="68"/>
      <c r="AG784" s="69"/>
    </row>
    <row r="785" spans="1:33" x14ac:dyDescent="0.3">
      <c r="A785" s="135"/>
      <c r="B785" s="113"/>
      <c r="C785" s="176"/>
      <c r="D785" s="28"/>
      <c r="E785" s="33"/>
      <c r="F785" s="28"/>
      <c r="G785" s="23"/>
      <c r="H785" s="25"/>
      <c r="I785" s="44"/>
      <c r="J785" s="45"/>
      <c r="K785" s="139"/>
      <c r="L785" s="25"/>
      <c r="M785" s="166"/>
      <c r="N785" s="166"/>
      <c r="O785" s="166"/>
      <c r="P785" s="166"/>
      <c r="Q785" s="166"/>
      <c r="R785" s="166"/>
      <c r="S785" s="166"/>
      <c r="T785" s="60"/>
      <c r="U785" s="61"/>
      <c r="V785" s="61"/>
      <c r="W785" s="61"/>
      <c r="X785" s="61"/>
      <c r="Y785" s="61"/>
      <c r="Z785" s="62"/>
      <c r="AA785" s="67"/>
      <c r="AB785" s="68"/>
      <c r="AC785" s="68"/>
      <c r="AD785" s="68"/>
      <c r="AE785" s="68"/>
      <c r="AF785" s="68"/>
      <c r="AG785" s="69"/>
    </row>
    <row r="786" spans="1:33" x14ac:dyDescent="0.3">
      <c r="A786" s="135"/>
      <c r="B786" s="113"/>
      <c r="C786" s="176"/>
      <c r="D786" s="28"/>
      <c r="E786" s="33"/>
      <c r="F786" s="28"/>
      <c r="G786" s="23"/>
      <c r="H786" s="25"/>
      <c r="I786" s="44"/>
      <c r="J786" s="45"/>
      <c r="K786" s="139"/>
      <c r="L786" s="25"/>
      <c r="M786" s="166"/>
      <c r="N786" s="166"/>
      <c r="O786" s="166"/>
      <c r="P786" s="166"/>
      <c r="Q786" s="166"/>
      <c r="R786" s="166"/>
      <c r="S786" s="166"/>
      <c r="T786" s="60"/>
      <c r="U786" s="61"/>
      <c r="V786" s="61"/>
      <c r="W786" s="61"/>
      <c r="X786" s="61"/>
      <c r="Y786" s="61"/>
      <c r="Z786" s="62"/>
      <c r="AA786" s="67"/>
      <c r="AB786" s="68"/>
      <c r="AC786" s="68"/>
      <c r="AD786" s="68"/>
      <c r="AE786" s="68"/>
      <c r="AF786" s="68"/>
      <c r="AG786" s="69"/>
    </row>
    <row r="787" spans="1:33" x14ac:dyDescent="0.3">
      <c r="A787" s="135"/>
      <c r="B787" s="113"/>
      <c r="C787" s="176"/>
      <c r="D787" s="28"/>
      <c r="E787" s="33"/>
      <c r="F787" s="28"/>
      <c r="G787" s="23"/>
      <c r="H787" s="25"/>
      <c r="I787" s="44"/>
      <c r="J787" s="45"/>
      <c r="K787" s="139"/>
      <c r="L787" s="25"/>
      <c r="M787" s="166"/>
      <c r="N787" s="166"/>
      <c r="O787" s="166"/>
      <c r="P787" s="166"/>
      <c r="Q787" s="166"/>
      <c r="R787" s="166"/>
      <c r="S787" s="166"/>
      <c r="T787" s="60"/>
      <c r="U787" s="61"/>
      <c r="V787" s="61"/>
      <c r="W787" s="61"/>
      <c r="X787" s="61"/>
      <c r="Y787" s="61"/>
      <c r="Z787" s="62"/>
      <c r="AA787" s="67"/>
      <c r="AB787" s="68"/>
      <c r="AC787" s="68"/>
      <c r="AD787" s="68"/>
      <c r="AE787" s="68"/>
      <c r="AF787" s="68"/>
      <c r="AG787" s="69"/>
    </row>
    <row r="788" spans="1:33" x14ac:dyDescent="0.3">
      <c r="A788" s="135"/>
      <c r="B788" s="113"/>
      <c r="C788" s="176"/>
      <c r="D788" s="28"/>
      <c r="E788" s="33"/>
      <c r="F788" s="28"/>
      <c r="G788" s="23"/>
      <c r="H788" s="25"/>
      <c r="I788" s="44"/>
      <c r="J788" s="45"/>
      <c r="K788" s="139"/>
      <c r="L788" s="25"/>
      <c r="M788" s="166"/>
      <c r="N788" s="166"/>
      <c r="O788" s="166"/>
      <c r="P788" s="166"/>
      <c r="Q788" s="166"/>
      <c r="R788" s="166"/>
      <c r="S788" s="166"/>
      <c r="T788" s="60"/>
      <c r="U788" s="61"/>
      <c r="V788" s="61"/>
      <c r="W788" s="61"/>
      <c r="X788" s="61"/>
      <c r="Y788" s="61"/>
      <c r="Z788" s="62"/>
      <c r="AA788" s="67"/>
      <c r="AB788" s="68"/>
      <c r="AC788" s="68"/>
      <c r="AD788" s="68"/>
      <c r="AE788" s="68"/>
      <c r="AF788" s="68"/>
      <c r="AG788" s="69"/>
    </row>
    <row r="789" spans="1:33" x14ac:dyDescent="0.3">
      <c r="A789" s="135"/>
      <c r="B789" s="113"/>
      <c r="C789" s="176"/>
      <c r="D789" s="28"/>
      <c r="E789" s="33"/>
      <c r="F789" s="28"/>
      <c r="G789" s="23"/>
      <c r="H789" s="25"/>
      <c r="I789" s="44"/>
      <c r="J789" s="45"/>
      <c r="K789" s="139"/>
      <c r="L789" s="25"/>
      <c r="M789" s="166"/>
      <c r="N789" s="166"/>
      <c r="O789" s="166"/>
      <c r="P789" s="166"/>
      <c r="Q789" s="166"/>
      <c r="R789" s="166"/>
      <c r="S789" s="166"/>
      <c r="T789" s="60"/>
      <c r="U789" s="61"/>
      <c r="V789" s="61"/>
      <c r="W789" s="61"/>
      <c r="X789" s="61"/>
      <c r="Y789" s="61"/>
      <c r="Z789" s="62"/>
      <c r="AA789" s="67"/>
      <c r="AB789" s="68"/>
      <c r="AC789" s="68"/>
      <c r="AD789" s="68"/>
      <c r="AE789" s="68"/>
      <c r="AF789" s="68"/>
      <c r="AG789" s="69"/>
    </row>
    <row r="790" spans="1:33" x14ac:dyDescent="0.3">
      <c r="A790" s="135"/>
      <c r="B790" s="113"/>
      <c r="C790" s="176"/>
      <c r="D790" s="28"/>
      <c r="E790" s="33"/>
      <c r="F790" s="28"/>
      <c r="G790" s="23"/>
      <c r="H790" s="25"/>
      <c r="I790" s="44"/>
      <c r="J790" s="45"/>
      <c r="K790" s="139"/>
      <c r="L790" s="25"/>
      <c r="M790" s="166"/>
      <c r="N790" s="166"/>
      <c r="O790" s="166"/>
      <c r="P790" s="166"/>
      <c r="Q790" s="166"/>
      <c r="R790" s="166"/>
      <c r="S790" s="166"/>
      <c r="T790" s="60"/>
      <c r="U790" s="61"/>
      <c r="V790" s="61"/>
      <c r="W790" s="61"/>
      <c r="X790" s="61"/>
      <c r="Y790" s="61"/>
      <c r="Z790" s="62"/>
      <c r="AA790" s="67"/>
      <c r="AB790" s="68"/>
      <c r="AC790" s="68"/>
      <c r="AD790" s="68"/>
      <c r="AE790" s="68"/>
      <c r="AF790" s="68"/>
      <c r="AG790" s="69"/>
    </row>
    <row r="791" spans="1:33" x14ac:dyDescent="0.3">
      <c r="A791" s="135"/>
      <c r="B791" s="113"/>
      <c r="C791" s="176"/>
      <c r="D791" s="28"/>
      <c r="E791" s="33"/>
      <c r="F791" s="28"/>
      <c r="G791" s="23"/>
      <c r="H791" s="25"/>
      <c r="I791" s="44"/>
      <c r="J791" s="45"/>
      <c r="K791" s="139"/>
      <c r="L791" s="25"/>
      <c r="M791" s="166"/>
      <c r="N791" s="166"/>
      <c r="O791" s="166"/>
      <c r="P791" s="166"/>
      <c r="Q791" s="166"/>
      <c r="R791" s="166"/>
      <c r="S791" s="166"/>
      <c r="T791" s="60"/>
      <c r="U791" s="61"/>
      <c r="V791" s="61"/>
      <c r="W791" s="61"/>
      <c r="X791" s="61"/>
      <c r="Y791" s="61"/>
      <c r="Z791" s="62"/>
      <c r="AA791" s="67"/>
      <c r="AB791" s="68"/>
      <c r="AC791" s="68"/>
      <c r="AD791" s="68"/>
      <c r="AE791" s="68"/>
      <c r="AF791" s="68"/>
      <c r="AG791" s="69"/>
    </row>
    <row r="792" spans="1:33" x14ac:dyDescent="0.3">
      <c r="A792" s="135"/>
      <c r="B792" s="113"/>
      <c r="C792" s="176"/>
      <c r="D792" s="28"/>
      <c r="E792" s="33"/>
      <c r="F792" s="28"/>
      <c r="G792" s="23"/>
      <c r="H792" s="25"/>
      <c r="I792" s="44"/>
      <c r="J792" s="45"/>
      <c r="K792" s="139"/>
      <c r="L792" s="25"/>
      <c r="M792" s="166"/>
      <c r="N792" s="166"/>
      <c r="O792" s="166"/>
      <c r="P792" s="166"/>
      <c r="Q792" s="166"/>
      <c r="R792" s="166"/>
      <c r="S792" s="166"/>
      <c r="T792" s="60"/>
      <c r="U792" s="61"/>
      <c r="V792" s="61"/>
      <c r="W792" s="61"/>
      <c r="X792" s="61"/>
      <c r="Y792" s="61"/>
      <c r="Z792" s="62"/>
      <c r="AA792" s="67"/>
      <c r="AB792" s="68"/>
      <c r="AC792" s="68"/>
      <c r="AD792" s="68"/>
      <c r="AE792" s="68"/>
      <c r="AF792" s="68"/>
      <c r="AG792" s="69"/>
    </row>
    <row r="793" spans="1:33" x14ac:dyDescent="0.3">
      <c r="A793" s="135"/>
      <c r="B793" s="113"/>
      <c r="C793" s="176"/>
      <c r="D793" s="28"/>
      <c r="E793" s="33"/>
      <c r="F793" s="28"/>
      <c r="G793" s="23"/>
      <c r="H793" s="25"/>
      <c r="I793" s="44"/>
      <c r="J793" s="45"/>
      <c r="K793" s="139"/>
      <c r="L793" s="25"/>
      <c r="M793" s="166"/>
      <c r="N793" s="166"/>
      <c r="O793" s="166"/>
      <c r="P793" s="166"/>
      <c r="Q793" s="166"/>
      <c r="R793" s="166"/>
      <c r="S793" s="166"/>
      <c r="T793" s="60"/>
      <c r="U793" s="61"/>
      <c r="V793" s="61"/>
      <c r="W793" s="61"/>
      <c r="X793" s="61"/>
      <c r="Y793" s="61"/>
      <c r="Z793" s="62"/>
      <c r="AA793" s="67"/>
      <c r="AB793" s="68"/>
      <c r="AC793" s="68"/>
      <c r="AD793" s="68"/>
      <c r="AE793" s="68"/>
      <c r="AF793" s="68"/>
      <c r="AG793" s="69"/>
    </row>
    <row r="794" spans="1:33" x14ac:dyDescent="0.3">
      <c r="A794" s="135"/>
      <c r="B794" s="113"/>
      <c r="C794" s="176"/>
      <c r="D794" s="28"/>
      <c r="E794" s="33"/>
      <c r="F794" s="28"/>
      <c r="G794" s="23"/>
      <c r="H794" s="25"/>
      <c r="I794" s="44"/>
      <c r="J794" s="45"/>
      <c r="K794" s="139"/>
      <c r="L794" s="25"/>
      <c r="M794" s="166"/>
      <c r="N794" s="166"/>
      <c r="O794" s="166"/>
      <c r="P794" s="166"/>
      <c r="Q794" s="166"/>
      <c r="R794" s="166"/>
      <c r="S794" s="166"/>
      <c r="T794" s="60"/>
      <c r="U794" s="61"/>
      <c r="V794" s="61"/>
      <c r="W794" s="61"/>
      <c r="X794" s="61"/>
      <c r="Y794" s="61"/>
      <c r="Z794" s="62"/>
      <c r="AA794" s="67"/>
      <c r="AB794" s="68"/>
      <c r="AC794" s="68"/>
      <c r="AD794" s="68"/>
      <c r="AE794" s="68"/>
      <c r="AF794" s="68"/>
      <c r="AG794" s="69"/>
    </row>
    <row r="795" spans="1:33" x14ac:dyDescent="0.3">
      <c r="A795" s="135"/>
      <c r="B795" s="113"/>
      <c r="C795" s="176"/>
      <c r="D795" s="28"/>
      <c r="E795" s="33"/>
      <c r="F795" s="28"/>
      <c r="G795" s="23"/>
      <c r="H795" s="25"/>
      <c r="I795" s="44"/>
      <c r="J795" s="45"/>
      <c r="K795" s="139"/>
      <c r="L795" s="25"/>
      <c r="M795" s="166"/>
      <c r="N795" s="166"/>
      <c r="O795" s="166"/>
      <c r="P795" s="166"/>
      <c r="Q795" s="166"/>
      <c r="R795" s="166"/>
      <c r="S795" s="166"/>
      <c r="T795" s="60"/>
      <c r="U795" s="61"/>
      <c r="V795" s="61"/>
      <c r="W795" s="61"/>
      <c r="X795" s="61"/>
      <c r="Y795" s="61"/>
      <c r="Z795" s="62"/>
      <c r="AA795" s="67"/>
      <c r="AB795" s="68"/>
      <c r="AC795" s="68"/>
      <c r="AD795" s="68"/>
      <c r="AE795" s="68"/>
      <c r="AF795" s="68"/>
      <c r="AG795" s="69"/>
    </row>
    <row r="796" spans="1:33" x14ac:dyDescent="0.3">
      <c r="A796" s="135"/>
      <c r="B796" s="113"/>
      <c r="C796" s="176"/>
      <c r="D796" s="28"/>
      <c r="E796" s="33"/>
      <c r="F796" s="28"/>
      <c r="G796" s="23"/>
      <c r="H796" s="25"/>
      <c r="I796" s="44"/>
      <c r="J796" s="45"/>
      <c r="K796" s="139"/>
      <c r="L796" s="25"/>
      <c r="M796" s="166"/>
      <c r="N796" s="166"/>
      <c r="O796" s="166"/>
      <c r="P796" s="166"/>
      <c r="Q796" s="166"/>
      <c r="R796" s="166"/>
      <c r="S796" s="166"/>
      <c r="T796" s="60"/>
      <c r="U796" s="61"/>
      <c r="V796" s="61"/>
      <c r="W796" s="61"/>
      <c r="X796" s="61"/>
      <c r="Y796" s="61"/>
      <c r="Z796" s="62"/>
      <c r="AA796" s="67"/>
      <c r="AB796" s="68"/>
      <c r="AC796" s="68"/>
      <c r="AD796" s="68"/>
      <c r="AE796" s="68"/>
      <c r="AF796" s="68"/>
      <c r="AG796" s="69"/>
    </row>
    <row r="797" spans="1:33" x14ac:dyDescent="0.3">
      <c r="A797" s="135"/>
      <c r="B797" s="113"/>
      <c r="C797" s="176"/>
      <c r="D797" s="28"/>
      <c r="E797" s="33"/>
      <c r="F797" s="28"/>
      <c r="G797" s="23"/>
      <c r="H797" s="25"/>
      <c r="I797" s="44"/>
      <c r="J797" s="45"/>
      <c r="K797" s="139"/>
      <c r="L797" s="25"/>
      <c r="M797" s="166"/>
      <c r="N797" s="166"/>
      <c r="O797" s="166"/>
      <c r="P797" s="166"/>
      <c r="Q797" s="166"/>
      <c r="R797" s="166"/>
      <c r="S797" s="166"/>
      <c r="T797" s="60"/>
      <c r="U797" s="61"/>
      <c r="V797" s="61"/>
      <c r="W797" s="61"/>
      <c r="X797" s="61"/>
      <c r="Y797" s="61"/>
      <c r="Z797" s="62"/>
      <c r="AA797" s="67"/>
      <c r="AB797" s="68"/>
      <c r="AC797" s="68"/>
      <c r="AD797" s="68"/>
      <c r="AE797" s="68"/>
      <c r="AF797" s="68"/>
      <c r="AG797" s="69"/>
    </row>
    <row r="798" spans="1:33" x14ac:dyDescent="0.3">
      <c r="A798" s="135"/>
      <c r="B798" s="113"/>
      <c r="C798" s="176"/>
      <c r="D798" s="28"/>
      <c r="E798" s="33"/>
      <c r="F798" s="28"/>
      <c r="G798" s="23"/>
      <c r="H798" s="25"/>
      <c r="I798" s="44"/>
      <c r="J798" s="45"/>
      <c r="K798" s="139"/>
      <c r="L798" s="25"/>
      <c r="M798" s="166"/>
      <c r="N798" s="166"/>
      <c r="O798" s="166"/>
      <c r="P798" s="166"/>
      <c r="Q798" s="166"/>
      <c r="R798" s="166"/>
      <c r="S798" s="166"/>
      <c r="T798" s="60"/>
      <c r="U798" s="61"/>
      <c r="V798" s="61"/>
      <c r="W798" s="61"/>
      <c r="X798" s="61"/>
      <c r="Y798" s="61"/>
      <c r="Z798" s="62"/>
      <c r="AA798" s="67"/>
      <c r="AB798" s="68"/>
      <c r="AC798" s="68"/>
      <c r="AD798" s="68"/>
      <c r="AE798" s="68"/>
      <c r="AF798" s="68"/>
      <c r="AG798" s="69"/>
    </row>
    <row r="799" spans="1:33" x14ac:dyDescent="0.3">
      <c r="A799" s="135"/>
      <c r="B799" s="113"/>
      <c r="C799" s="176"/>
      <c r="D799" s="28"/>
      <c r="E799" s="33"/>
      <c r="F799" s="28"/>
      <c r="G799" s="23"/>
      <c r="H799" s="25"/>
      <c r="I799" s="44"/>
      <c r="J799" s="45"/>
      <c r="K799" s="139"/>
      <c r="L799" s="25"/>
      <c r="M799" s="166"/>
      <c r="N799" s="166"/>
      <c r="O799" s="166"/>
      <c r="P799" s="166"/>
      <c r="Q799" s="166"/>
      <c r="R799" s="166"/>
      <c r="S799" s="166"/>
      <c r="T799" s="60"/>
      <c r="U799" s="61"/>
      <c r="V799" s="61"/>
      <c r="W799" s="61"/>
      <c r="X799" s="61"/>
      <c r="Y799" s="61"/>
      <c r="Z799" s="62"/>
      <c r="AA799" s="67"/>
      <c r="AB799" s="68"/>
      <c r="AC799" s="68"/>
      <c r="AD799" s="68"/>
      <c r="AE799" s="68"/>
      <c r="AF799" s="68"/>
      <c r="AG799" s="69"/>
    </row>
    <row r="800" spans="1:33" x14ac:dyDescent="0.3">
      <c r="A800" s="135"/>
      <c r="B800" s="113"/>
      <c r="C800" s="176"/>
      <c r="D800" s="28"/>
      <c r="E800" s="33"/>
      <c r="F800" s="28"/>
      <c r="G800" s="23"/>
      <c r="H800" s="25"/>
      <c r="I800" s="44"/>
      <c r="J800" s="45"/>
      <c r="K800" s="139"/>
      <c r="L800" s="25"/>
      <c r="M800" s="166"/>
      <c r="N800" s="166"/>
      <c r="O800" s="166"/>
      <c r="P800" s="166"/>
      <c r="Q800" s="166"/>
      <c r="R800" s="166"/>
      <c r="S800" s="166"/>
      <c r="T800" s="60"/>
      <c r="U800" s="61"/>
      <c r="V800" s="61"/>
      <c r="W800" s="61"/>
      <c r="X800" s="61"/>
      <c r="Y800" s="61"/>
      <c r="Z800" s="62"/>
      <c r="AA800" s="67"/>
      <c r="AB800" s="68"/>
      <c r="AC800" s="68"/>
      <c r="AD800" s="68"/>
      <c r="AE800" s="68"/>
      <c r="AF800" s="68"/>
      <c r="AG800" s="69"/>
    </row>
    <row r="801" spans="1:33" x14ac:dyDescent="0.3">
      <c r="A801" s="135"/>
      <c r="B801" s="113"/>
      <c r="C801" s="176"/>
      <c r="D801" s="28"/>
      <c r="E801" s="33"/>
      <c r="F801" s="28"/>
      <c r="G801" s="23"/>
      <c r="H801" s="25"/>
      <c r="I801" s="44"/>
      <c r="J801" s="45"/>
      <c r="K801" s="139"/>
      <c r="L801" s="25"/>
      <c r="M801" s="166"/>
      <c r="N801" s="166"/>
      <c r="O801" s="166"/>
      <c r="P801" s="166"/>
      <c r="Q801" s="166"/>
      <c r="R801" s="166"/>
      <c r="S801" s="166"/>
      <c r="T801" s="60"/>
      <c r="U801" s="61"/>
      <c r="V801" s="61"/>
      <c r="W801" s="61"/>
      <c r="X801" s="61"/>
      <c r="Y801" s="61"/>
      <c r="Z801" s="62"/>
      <c r="AA801" s="67"/>
      <c r="AB801" s="68"/>
      <c r="AC801" s="68"/>
      <c r="AD801" s="68"/>
      <c r="AE801" s="68"/>
      <c r="AF801" s="68"/>
      <c r="AG801" s="69"/>
    </row>
    <row r="802" spans="1:33" x14ac:dyDescent="0.3">
      <c r="A802" s="135"/>
      <c r="B802" s="113"/>
      <c r="C802" s="176"/>
      <c r="D802" s="28"/>
      <c r="E802" s="33"/>
      <c r="F802" s="28"/>
      <c r="G802" s="23"/>
      <c r="H802" s="25"/>
      <c r="I802" s="44"/>
      <c r="J802" s="45"/>
      <c r="K802" s="139"/>
      <c r="L802" s="25"/>
      <c r="M802" s="166"/>
      <c r="N802" s="166"/>
      <c r="O802" s="166"/>
      <c r="P802" s="166"/>
      <c r="Q802" s="166"/>
      <c r="R802" s="166"/>
      <c r="S802" s="166"/>
      <c r="T802" s="60"/>
      <c r="U802" s="61"/>
      <c r="V802" s="61"/>
      <c r="W802" s="61"/>
      <c r="X802" s="61"/>
      <c r="Y802" s="61"/>
      <c r="Z802" s="62"/>
      <c r="AA802" s="67"/>
      <c r="AB802" s="68"/>
      <c r="AC802" s="68"/>
      <c r="AD802" s="68"/>
      <c r="AE802" s="68"/>
      <c r="AF802" s="68"/>
      <c r="AG802" s="69"/>
    </row>
    <row r="803" spans="1:33" x14ac:dyDescent="0.3">
      <c r="A803" s="135"/>
      <c r="B803" s="113"/>
      <c r="C803" s="176"/>
      <c r="D803" s="28"/>
      <c r="E803" s="33"/>
      <c r="F803" s="28"/>
      <c r="G803" s="23"/>
      <c r="H803" s="25"/>
      <c r="I803" s="44"/>
      <c r="J803" s="45"/>
      <c r="K803" s="139"/>
      <c r="L803" s="25"/>
      <c r="M803" s="166"/>
      <c r="N803" s="166"/>
      <c r="O803" s="166"/>
      <c r="P803" s="166"/>
      <c r="Q803" s="166"/>
      <c r="R803" s="166"/>
      <c r="S803" s="166"/>
      <c r="T803" s="60"/>
      <c r="U803" s="61"/>
      <c r="V803" s="61"/>
      <c r="W803" s="61"/>
      <c r="X803" s="61"/>
      <c r="Y803" s="61"/>
      <c r="Z803" s="62"/>
      <c r="AA803" s="67"/>
      <c r="AB803" s="68"/>
      <c r="AC803" s="68"/>
      <c r="AD803" s="68"/>
      <c r="AE803" s="68"/>
      <c r="AF803" s="68"/>
      <c r="AG803" s="69"/>
    </row>
    <row r="804" spans="1:33" x14ac:dyDescent="0.3">
      <c r="A804" s="135"/>
      <c r="B804" s="113"/>
      <c r="C804" s="176"/>
      <c r="D804" s="28"/>
      <c r="E804" s="33"/>
      <c r="F804" s="28"/>
      <c r="G804" s="23"/>
      <c r="H804" s="25"/>
      <c r="I804" s="44"/>
      <c r="J804" s="45"/>
      <c r="K804" s="139"/>
      <c r="L804" s="25"/>
      <c r="M804" s="166"/>
      <c r="N804" s="166"/>
      <c r="O804" s="166"/>
      <c r="P804" s="166"/>
      <c r="Q804" s="166"/>
      <c r="R804" s="166"/>
      <c r="S804" s="166"/>
      <c r="T804" s="60"/>
      <c r="U804" s="61"/>
      <c r="V804" s="61"/>
      <c r="W804" s="61"/>
      <c r="X804" s="61"/>
      <c r="Y804" s="61"/>
      <c r="Z804" s="62"/>
      <c r="AA804" s="67"/>
      <c r="AB804" s="68"/>
      <c r="AC804" s="68"/>
      <c r="AD804" s="68"/>
      <c r="AE804" s="68"/>
      <c r="AF804" s="68"/>
      <c r="AG804" s="69"/>
    </row>
    <row r="805" spans="1:33" x14ac:dyDescent="0.3">
      <c r="A805" s="135"/>
      <c r="B805" s="113"/>
      <c r="C805" s="176"/>
      <c r="D805" s="28"/>
      <c r="E805" s="33"/>
      <c r="F805" s="28"/>
      <c r="G805" s="23"/>
      <c r="H805" s="25"/>
      <c r="I805" s="44"/>
      <c r="J805" s="45"/>
      <c r="K805" s="139"/>
      <c r="L805" s="25"/>
      <c r="M805" s="166"/>
      <c r="N805" s="166"/>
      <c r="O805" s="166"/>
      <c r="P805" s="166"/>
      <c r="Q805" s="166"/>
      <c r="R805" s="166"/>
      <c r="S805" s="166"/>
      <c r="T805" s="60"/>
      <c r="U805" s="61"/>
      <c r="V805" s="61"/>
      <c r="W805" s="61"/>
      <c r="X805" s="61"/>
      <c r="Y805" s="61"/>
      <c r="Z805" s="62"/>
      <c r="AA805" s="67"/>
      <c r="AB805" s="68"/>
      <c r="AC805" s="68"/>
      <c r="AD805" s="68"/>
      <c r="AE805" s="68"/>
      <c r="AF805" s="68"/>
      <c r="AG805" s="69"/>
    </row>
    <row r="806" spans="1:33" x14ac:dyDescent="0.3">
      <c r="A806" s="135"/>
      <c r="B806" s="113"/>
      <c r="C806" s="176"/>
      <c r="D806" s="28"/>
      <c r="E806" s="33"/>
      <c r="F806" s="28"/>
      <c r="G806" s="23"/>
      <c r="H806" s="25"/>
      <c r="I806" s="44"/>
      <c r="J806" s="45"/>
      <c r="K806" s="139"/>
      <c r="L806" s="25"/>
      <c r="M806" s="166"/>
      <c r="N806" s="166"/>
      <c r="O806" s="166"/>
      <c r="P806" s="166"/>
      <c r="Q806" s="166"/>
      <c r="R806" s="166"/>
      <c r="S806" s="166"/>
      <c r="T806" s="60"/>
      <c r="U806" s="61"/>
      <c r="V806" s="61"/>
      <c r="W806" s="61"/>
      <c r="X806" s="61"/>
      <c r="Y806" s="61"/>
      <c r="Z806" s="62"/>
      <c r="AA806" s="67"/>
      <c r="AB806" s="68"/>
      <c r="AC806" s="68"/>
      <c r="AD806" s="68"/>
      <c r="AE806" s="68"/>
      <c r="AF806" s="68"/>
      <c r="AG806" s="69"/>
    </row>
    <row r="807" spans="1:33" x14ac:dyDescent="0.3">
      <c r="A807" s="135"/>
      <c r="B807" s="113"/>
      <c r="C807" s="176"/>
      <c r="D807" s="28"/>
      <c r="E807" s="33"/>
      <c r="F807" s="28"/>
      <c r="G807" s="23"/>
      <c r="H807" s="25"/>
      <c r="I807" s="44"/>
      <c r="J807" s="45"/>
      <c r="K807" s="139"/>
      <c r="L807" s="25"/>
      <c r="M807" s="166"/>
      <c r="N807" s="166"/>
      <c r="O807" s="166"/>
      <c r="P807" s="166"/>
      <c r="Q807" s="166"/>
      <c r="R807" s="166"/>
      <c r="S807" s="166"/>
      <c r="T807" s="60"/>
      <c r="U807" s="61"/>
      <c r="V807" s="61"/>
      <c r="W807" s="61"/>
      <c r="X807" s="61"/>
      <c r="Y807" s="61"/>
      <c r="Z807" s="62"/>
      <c r="AA807" s="67"/>
      <c r="AB807" s="68"/>
      <c r="AC807" s="68"/>
      <c r="AD807" s="68"/>
      <c r="AE807" s="68"/>
      <c r="AF807" s="68"/>
      <c r="AG807" s="69"/>
    </row>
    <row r="808" spans="1:33" x14ac:dyDescent="0.3">
      <c r="A808" s="135"/>
      <c r="B808" s="113"/>
      <c r="C808" s="176"/>
      <c r="D808" s="28"/>
      <c r="E808" s="33"/>
      <c r="F808" s="28"/>
      <c r="G808" s="23"/>
      <c r="H808" s="25"/>
      <c r="I808" s="44"/>
      <c r="J808" s="45"/>
      <c r="K808" s="139"/>
      <c r="L808" s="25"/>
      <c r="M808" s="166"/>
      <c r="N808" s="166"/>
      <c r="O808" s="166"/>
      <c r="P808" s="166"/>
      <c r="Q808" s="166"/>
      <c r="R808" s="166"/>
      <c r="S808" s="166"/>
      <c r="T808" s="60"/>
      <c r="U808" s="61"/>
      <c r="V808" s="61"/>
      <c r="W808" s="61"/>
      <c r="X808" s="61"/>
      <c r="Y808" s="61"/>
      <c r="Z808" s="62"/>
      <c r="AA808" s="67"/>
      <c r="AB808" s="68"/>
      <c r="AC808" s="68"/>
      <c r="AD808" s="68"/>
      <c r="AE808" s="68"/>
      <c r="AF808" s="68"/>
      <c r="AG808" s="69"/>
    </row>
    <row r="809" spans="1:33" x14ac:dyDescent="0.3">
      <c r="A809" s="135"/>
      <c r="B809" s="113"/>
      <c r="C809" s="176"/>
      <c r="D809" s="28"/>
      <c r="E809" s="33"/>
      <c r="F809" s="28"/>
      <c r="G809" s="23"/>
      <c r="H809" s="25"/>
      <c r="I809" s="44"/>
      <c r="J809" s="45"/>
      <c r="K809" s="139"/>
      <c r="L809" s="25"/>
      <c r="M809" s="166"/>
      <c r="N809" s="166"/>
      <c r="O809" s="166"/>
      <c r="P809" s="166"/>
      <c r="Q809" s="166"/>
      <c r="R809" s="166"/>
      <c r="S809" s="166"/>
      <c r="T809" s="60"/>
      <c r="U809" s="61"/>
      <c r="V809" s="61"/>
      <c r="W809" s="61"/>
      <c r="X809" s="61"/>
      <c r="Y809" s="61"/>
      <c r="Z809" s="62"/>
      <c r="AA809" s="67"/>
      <c r="AB809" s="68"/>
      <c r="AC809" s="68"/>
      <c r="AD809" s="68"/>
      <c r="AE809" s="68"/>
      <c r="AF809" s="68"/>
      <c r="AG809" s="69"/>
    </row>
    <row r="810" spans="1:33" x14ac:dyDescent="0.3">
      <c r="A810" s="135"/>
      <c r="B810" s="113"/>
      <c r="C810" s="176"/>
      <c r="D810" s="28"/>
      <c r="E810" s="33"/>
      <c r="F810" s="28"/>
      <c r="G810" s="23"/>
      <c r="H810" s="25"/>
      <c r="I810" s="44"/>
      <c r="J810" s="45"/>
      <c r="K810" s="139"/>
      <c r="L810" s="25"/>
      <c r="M810" s="166"/>
      <c r="N810" s="166"/>
      <c r="O810" s="166"/>
      <c r="P810" s="166"/>
      <c r="Q810" s="166"/>
      <c r="R810" s="166"/>
      <c r="S810" s="166"/>
      <c r="T810" s="60"/>
      <c r="U810" s="61"/>
      <c r="V810" s="61"/>
      <c r="W810" s="61"/>
      <c r="X810" s="61"/>
      <c r="Y810" s="61"/>
      <c r="Z810" s="62"/>
      <c r="AA810" s="67"/>
      <c r="AB810" s="68"/>
      <c r="AC810" s="68"/>
      <c r="AD810" s="68"/>
      <c r="AE810" s="68"/>
      <c r="AF810" s="68"/>
      <c r="AG810" s="69"/>
    </row>
    <row r="811" spans="1:33" x14ac:dyDescent="0.3">
      <c r="A811" s="135"/>
      <c r="B811" s="113"/>
      <c r="C811" s="176"/>
      <c r="D811" s="28"/>
      <c r="E811" s="33"/>
      <c r="F811" s="28"/>
      <c r="G811" s="23"/>
      <c r="H811" s="25"/>
      <c r="I811" s="44"/>
      <c r="J811" s="45"/>
      <c r="K811" s="139"/>
      <c r="L811" s="25"/>
      <c r="M811" s="166"/>
      <c r="N811" s="166"/>
      <c r="O811" s="166"/>
      <c r="P811" s="166"/>
      <c r="Q811" s="166"/>
      <c r="R811" s="166"/>
      <c r="S811" s="166"/>
      <c r="T811" s="60"/>
      <c r="U811" s="61"/>
      <c r="V811" s="61"/>
      <c r="W811" s="61"/>
      <c r="X811" s="61"/>
      <c r="Y811" s="61"/>
      <c r="Z811" s="62"/>
      <c r="AA811" s="67"/>
      <c r="AB811" s="68"/>
      <c r="AC811" s="68"/>
      <c r="AD811" s="68"/>
      <c r="AE811" s="68"/>
      <c r="AF811" s="68"/>
      <c r="AG811" s="69"/>
    </row>
    <row r="812" spans="1:33" x14ac:dyDescent="0.3">
      <c r="A812" s="135"/>
      <c r="B812" s="113"/>
      <c r="C812" s="176"/>
      <c r="D812" s="28"/>
      <c r="E812" s="33"/>
      <c r="F812" s="28"/>
      <c r="G812" s="23"/>
      <c r="H812" s="25"/>
      <c r="I812" s="44"/>
      <c r="J812" s="45"/>
      <c r="K812" s="139"/>
      <c r="L812" s="25"/>
      <c r="M812" s="166"/>
      <c r="N812" s="166"/>
      <c r="O812" s="166"/>
      <c r="P812" s="166"/>
      <c r="Q812" s="166"/>
      <c r="R812" s="166"/>
      <c r="S812" s="166"/>
      <c r="T812" s="60"/>
      <c r="U812" s="61"/>
      <c r="V812" s="61"/>
      <c r="W812" s="61"/>
      <c r="X812" s="61"/>
      <c r="Y812" s="61"/>
      <c r="Z812" s="62"/>
      <c r="AA812" s="67"/>
      <c r="AB812" s="68"/>
      <c r="AC812" s="68"/>
      <c r="AD812" s="68"/>
      <c r="AE812" s="68"/>
      <c r="AF812" s="68"/>
      <c r="AG812" s="69"/>
    </row>
    <row r="813" spans="1:33" x14ac:dyDescent="0.3">
      <c r="A813" s="135"/>
      <c r="B813" s="113"/>
      <c r="C813" s="176"/>
      <c r="D813" s="28"/>
      <c r="E813" s="33"/>
      <c r="F813" s="28"/>
      <c r="G813" s="23"/>
      <c r="H813" s="25"/>
      <c r="I813" s="44"/>
      <c r="J813" s="45"/>
      <c r="K813" s="139"/>
      <c r="L813" s="25"/>
      <c r="M813" s="166"/>
      <c r="N813" s="166"/>
      <c r="O813" s="166"/>
      <c r="P813" s="166"/>
      <c r="Q813" s="166"/>
      <c r="R813" s="166"/>
      <c r="S813" s="166"/>
      <c r="T813" s="60"/>
      <c r="U813" s="61"/>
      <c r="V813" s="61"/>
      <c r="W813" s="61"/>
      <c r="X813" s="61"/>
      <c r="Y813" s="61"/>
      <c r="Z813" s="62"/>
      <c r="AA813" s="67"/>
      <c r="AB813" s="68"/>
      <c r="AC813" s="68"/>
      <c r="AD813" s="68"/>
      <c r="AE813" s="68"/>
      <c r="AF813" s="68"/>
      <c r="AG813" s="69"/>
    </row>
    <row r="814" spans="1:33" x14ac:dyDescent="0.3">
      <c r="A814" s="135"/>
      <c r="B814" s="113"/>
      <c r="C814" s="176"/>
      <c r="D814" s="28"/>
      <c r="E814" s="33"/>
      <c r="F814" s="28"/>
      <c r="G814" s="23"/>
      <c r="H814" s="25"/>
      <c r="I814" s="44"/>
      <c r="J814" s="45"/>
      <c r="K814" s="139"/>
      <c r="L814" s="25"/>
      <c r="M814" s="166"/>
      <c r="N814" s="166"/>
      <c r="O814" s="166"/>
      <c r="P814" s="166"/>
      <c r="Q814" s="166"/>
      <c r="R814" s="166"/>
      <c r="S814" s="166"/>
      <c r="T814" s="60"/>
      <c r="U814" s="61"/>
      <c r="V814" s="61"/>
      <c r="W814" s="61"/>
      <c r="X814" s="61"/>
      <c r="Y814" s="61"/>
      <c r="Z814" s="62"/>
      <c r="AA814" s="67"/>
      <c r="AB814" s="68"/>
      <c r="AC814" s="68"/>
      <c r="AD814" s="68"/>
      <c r="AE814" s="68"/>
      <c r="AF814" s="68"/>
      <c r="AG814" s="69"/>
    </row>
    <row r="815" spans="1:33" x14ac:dyDescent="0.3">
      <c r="A815" s="135"/>
      <c r="B815" s="113"/>
      <c r="C815" s="176"/>
      <c r="D815" s="28"/>
      <c r="E815" s="33"/>
      <c r="F815" s="28"/>
      <c r="G815" s="23"/>
      <c r="H815" s="25"/>
      <c r="I815" s="44"/>
      <c r="J815" s="45"/>
      <c r="K815" s="139"/>
      <c r="L815" s="25"/>
      <c r="M815" s="166"/>
      <c r="N815" s="166"/>
      <c r="O815" s="166"/>
      <c r="P815" s="166"/>
      <c r="Q815" s="166"/>
      <c r="R815" s="166"/>
      <c r="S815" s="166"/>
      <c r="T815" s="60"/>
      <c r="U815" s="61"/>
      <c r="V815" s="61"/>
      <c r="W815" s="61"/>
      <c r="X815" s="61"/>
      <c r="Y815" s="61"/>
      <c r="Z815" s="62"/>
      <c r="AA815" s="67"/>
      <c r="AB815" s="68"/>
      <c r="AC815" s="68"/>
      <c r="AD815" s="68"/>
      <c r="AE815" s="68"/>
      <c r="AF815" s="68"/>
      <c r="AG815" s="69"/>
    </row>
    <row r="816" spans="1:33" x14ac:dyDescent="0.3">
      <c r="A816" s="135"/>
      <c r="B816" s="113"/>
      <c r="C816" s="176"/>
      <c r="D816" s="28"/>
      <c r="E816" s="33"/>
      <c r="F816" s="28"/>
      <c r="G816" s="23"/>
      <c r="H816" s="25"/>
      <c r="I816" s="44"/>
      <c r="J816" s="45"/>
      <c r="K816" s="139"/>
      <c r="L816" s="25"/>
      <c r="M816" s="166"/>
      <c r="N816" s="166"/>
      <c r="O816" s="166"/>
      <c r="P816" s="166"/>
      <c r="Q816" s="166"/>
      <c r="R816" s="166"/>
      <c r="S816" s="166"/>
      <c r="T816" s="60"/>
      <c r="U816" s="61"/>
      <c r="V816" s="61"/>
      <c r="W816" s="61"/>
      <c r="X816" s="61"/>
      <c r="Y816" s="61"/>
      <c r="Z816" s="62"/>
      <c r="AA816" s="67"/>
      <c r="AB816" s="68"/>
      <c r="AC816" s="68"/>
      <c r="AD816" s="68"/>
      <c r="AE816" s="68"/>
      <c r="AF816" s="68"/>
      <c r="AG816" s="69"/>
    </row>
    <row r="817" spans="1:33" x14ac:dyDescent="0.3">
      <c r="A817" s="135"/>
      <c r="B817" s="113"/>
      <c r="C817" s="176"/>
      <c r="D817" s="28"/>
      <c r="E817" s="33"/>
      <c r="F817" s="28"/>
      <c r="G817" s="23"/>
      <c r="H817" s="25"/>
      <c r="I817" s="44"/>
      <c r="J817" s="45"/>
      <c r="K817" s="139"/>
      <c r="L817" s="25"/>
      <c r="M817" s="166"/>
      <c r="N817" s="166"/>
      <c r="O817" s="166"/>
      <c r="P817" s="166"/>
      <c r="Q817" s="166"/>
      <c r="R817" s="166"/>
      <c r="S817" s="166"/>
      <c r="T817" s="60"/>
      <c r="U817" s="61"/>
      <c r="V817" s="61"/>
      <c r="W817" s="61"/>
      <c r="X817" s="61"/>
      <c r="Y817" s="61"/>
      <c r="Z817" s="62"/>
      <c r="AA817" s="67"/>
      <c r="AB817" s="68"/>
      <c r="AC817" s="68"/>
      <c r="AD817" s="68"/>
      <c r="AE817" s="68"/>
      <c r="AF817" s="68"/>
      <c r="AG817" s="69"/>
    </row>
    <row r="818" spans="1:33" x14ac:dyDescent="0.3">
      <c r="A818" s="135"/>
      <c r="B818" s="113"/>
      <c r="C818" s="176"/>
      <c r="D818" s="28"/>
      <c r="E818" s="33"/>
      <c r="F818" s="28"/>
      <c r="G818" s="23"/>
      <c r="H818" s="25"/>
      <c r="I818" s="44"/>
      <c r="J818" s="45"/>
      <c r="K818" s="139"/>
      <c r="L818" s="25"/>
      <c r="M818" s="166"/>
      <c r="N818" s="166"/>
      <c r="O818" s="166"/>
      <c r="P818" s="166"/>
      <c r="Q818" s="166"/>
      <c r="R818" s="166"/>
      <c r="S818" s="166"/>
      <c r="T818" s="60"/>
      <c r="U818" s="61"/>
      <c r="V818" s="61"/>
      <c r="W818" s="61"/>
      <c r="X818" s="61"/>
      <c r="Y818" s="61"/>
      <c r="Z818" s="62"/>
      <c r="AA818" s="67"/>
      <c r="AB818" s="68"/>
      <c r="AC818" s="68"/>
      <c r="AD818" s="68"/>
      <c r="AE818" s="68"/>
      <c r="AF818" s="68"/>
      <c r="AG818" s="69"/>
    </row>
    <row r="819" spans="1:33" x14ac:dyDescent="0.3">
      <c r="A819" s="135"/>
      <c r="B819" s="113"/>
      <c r="C819" s="176"/>
      <c r="D819" s="28"/>
      <c r="E819" s="33"/>
      <c r="F819" s="28"/>
      <c r="G819" s="23"/>
      <c r="H819" s="25"/>
      <c r="I819" s="44"/>
      <c r="J819" s="45"/>
      <c r="K819" s="139"/>
      <c r="L819" s="25"/>
      <c r="M819" s="166"/>
      <c r="N819" s="166"/>
      <c r="O819" s="166"/>
      <c r="P819" s="166"/>
      <c r="Q819" s="166"/>
      <c r="R819" s="166"/>
      <c r="S819" s="166"/>
      <c r="T819" s="60"/>
      <c r="U819" s="61"/>
      <c r="V819" s="61"/>
      <c r="W819" s="61"/>
      <c r="X819" s="61"/>
      <c r="Y819" s="61"/>
      <c r="Z819" s="62"/>
      <c r="AA819" s="67"/>
      <c r="AB819" s="68"/>
      <c r="AC819" s="68"/>
      <c r="AD819" s="68"/>
      <c r="AE819" s="68"/>
      <c r="AF819" s="68"/>
      <c r="AG819" s="69"/>
    </row>
    <row r="820" spans="1:33" x14ac:dyDescent="0.3">
      <c r="A820" s="135"/>
      <c r="B820" s="113"/>
      <c r="C820" s="176"/>
      <c r="D820" s="28"/>
      <c r="E820" s="33"/>
      <c r="F820" s="28"/>
      <c r="G820" s="23"/>
      <c r="H820" s="25"/>
      <c r="I820" s="44"/>
      <c r="J820" s="45"/>
      <c r="K820" s="139"/>
      <c r="L820" s="25"/>
      <c r="M820" s="166"/>
      <c r="N820" s="166"/>
      <c r="O820" s="166"/>
      <c r="P820" s="166"/>
      <c r="Q820" s="166"/>
      <c r="R820" s="166"/>
      <c r="S820" s="166"/>
      <c r="T820" s="60"/>
      <c r="U820" s="61"/>
      <c r="V820" s="61"/>
      <c r="W820" s="61"/>
      <c r="X820" s="61"/>
      <c r="Y820" s="61"/>
      <c r="Z820" s="62"/>
      <c r="AA820" s="67"/>
      <c r="AB820" s="68"/>
      <c r="AC820" s="68"/>
      <c r="AD820" s="68"/>
      <c r="AE820" s="68"/>
      <c r="AF820" s="68"/>
      <c r="AG820" s="69"/>
    </row>
    <row r="821" spans="1:33" x14ac:dyDescent="0.3">
      <c r="A821" s="135"/>
      <c r="B821" s="113"/>
      <c r="C821" s="176"/>
      <c r="D821" s="28"/>
      <c r="E821" s="33"/>
      <c r="F821" s="28"/>
      <c r="G821" s="23"/>
      <c r="H821" s="25"/>
      <c r="I821" s="44"/>
      <c r="J821" s="45"/>
      <c r="K821" s="139"/>
      <c r="L821" s="25"/>
      <c r="M821" s="166"/>
      <c r="N821" s="166"/>
      <c r="O821" s="166"/>
      <c r="P821" s="166"/>
      <c r="Q821" s="166"/>
      <c r="R821" s="166"/>
      <c r="S821" s="166"/>
      <c r="T821" s="60"/>
      <c r="U821" s="61"/>
      <c r="V821" s="61"/>
      <c r="W821" s="61"/>
      <c r="X821" s="61"/>
      <c r="Y821" s="61"/>
      <c r="Z821" s="62"/>
      <c r="AA821" s="67"/>
      <c r="AB821" s="68"/>
      <c r="AC821" s="68"/>
      <c r="AD821" s="68"/>
      <c r="AE821" s="68"/>
      <c r="AF821" s="68"/>
      <c r="AG821" s="69"/>
    </row>
    <row r="822" spans="1:33" x14ac:dyDescent="0.3">
      <c r="A822" s="135"/>
      <c r="B822" s="113"/>
      <c r="C822" s="176"/>
      <c r="D822" s="28"/>
      <c r="E822" s="33"/>
      <c r="F822" s="28"/>
      <c r="G822" s="23"/>
      <c r="H822" s="25"/>
      <c r="I822" s="44"/>
      <c r="J822" s="45"/>
      <c r="K822" s="139"/>
      <c r="L822" s="25"/>
      <c r="M822" s="166"/>
      <c r="N822" s="166"/>
      <c r="O822" s="166"/>
      <c r="P822" s="166"/>
      <c r="Q822" s="166"/>
      <c r="R822" s="166"/>
      <c r="S822" s="166"/>
      <c r="T822" s="60"/>
      <c r="U822" s="61"/>
      <c r="V822" s="61"/>
      <c r="W822" s="61"/>
      <c r="X822" s="61"/>
      <c r="Y822" s="61"/>
      <c r="Z822" s="62"/>
      <c r="AA822" s="67"/>
      <c r="AB822" s="68"/>
      <c r="AC822" s="68"/>
      <c r="AD822" s="68"/>
      <c r="AE822" s="68"/>
      <c r="AF822" s="68"/>
      <c r="AG822" s="69"/>
    </row>
    <row r="823" spans="1:33" x14ac:dyDescent="0.3">
      <c r="A823" s="135"/>
      <c r="B823" s="113"/>
      <c r="C823" s="176"/>
      <c r="D823" s="28"/>
      <c r="E823" s="33"/>
      <c r="F823" s="28"/>
      <c r="G823" s="23"/>
      <c r="H823" s="25"/>
      <c r="I823" s="44"/>
      <c r="J823" s="45"/>
      <c r="K823" s="139"/>
      <c r="L823" s="25"/>
      <c r="M823" s="166"/>
      <c r="N823" s="166"/>
      <c r="O823" s="166"/>
      <c r="P823" s="166"/>
      <c r="Q823" s="166"/>
      <c r="R823" s="166"/>
      <c r="S823" s="166"/>
      <c r="T823" s="60"/>
      <c r="U823" s="61"/>
      <c r="V823" s="61"/>
      <c r="W823" s="61"/>
      <c r="X823" s="61"/>
      <c r="Y823" s="61"/>
      <c r="Z823" s="62"/>
      <c r="AA823" s="67"/>
      <c r="AB823" s="68"/>
      <c r="AC823" s="68"/>
      <c r="AD823" s="68"/>
      <c r="AE823" s="68"/>
      <c r="AF823" s="68"/>
      <c r="AG823" s="69"/>
    </row>
    <row r="824" spans="1:33" x14ac:dyDescent="0.3">
      <c r="A824" s="135"/>
      <c r="B824" s="113"/>
      <c r="C824" s="176"/>
      <c r="D824" s="28"/>
      <c r="E824" s="33"/>
      <c r="F824" s="28"/>
      <c r="G824" s="23"/>
      <c r="H824" s="25"/>
      <c r="I824" s="44"/>
      <c r="J824" s="45"/>
      <c r="K824" s="139"/>
      <c r="L824" s="25"/>
      <c r="M824" s="166"/>
      <c r="N824" s="166"/>
      <c r="O824" s="166"/>
      <c r="P824" s="166"/>
      <c r="Q824" s="166"/>
      <c r="R824" s="166"/>
      <c r="S824" s="166"/>
      <c r="T824" s="60"/>
      <c r="U824" s="61"/>
      <c r="V824" s="61"/>
      <c r="W824" s="61"/>
      <c r="X824" s="61"/>
      <c r="Y824" s="61"/>
      <c r="Z824" s="62"/>
      <c r="AA824" s="67"/>
      <c r="AB824" s="68"/>
      <c r="AC824" s="68"/>
      <c r="AD824" s="68"/>
      <c r="AE824" s="68"/>
      <c r="AF824" s="68"/>
      <c r="AG824" s="69"/>
    </row>
    <row r="825" spans="1:33" x14ac:dyDescent="0.3">
      <c r="A825" s="135"/>
      <c r="B825" s="113"/>
      <c r="C825" s="176"/>
      <c r="D825" s="28"/>
      <c r="E825" s="33"/>
      <c r="F825" s="28"/>
      <c r="G825" s="23"/>
      <c r="H825" s="25"/>
      <c r="I825" s="44"/>
      <c r="J825" s="45"/>
      <c r="K825" s="139"/>
      <c r="L825" s="25"/>
      <c r="M825" s="166"/>
      <c r="N825" s="166"/>
      <c r="O825" s="166"/>
      <c r="P825" s="166"/>
      <c r="Q825" s="166"/>
      <c r="R825" s="166"/>
      <c r="S825" s="166"/>
      <c r="T825" s="60"/>
      <c r="U825" s="61"/>
      <c r="V825" s="61"/>
      <c r="W825" s="61"/>
      <c r="X825" s="61"/>
      <c r="Y825" s="61"/>
      <c r="Z825" s="62"/>
      <c r="AA825" s="67"/>
      <c r="AB825" s="68"/>
      <c r="AC825" s="68"/>
      <c r="AD825" s="68"/>
      <c r="AE825" s="68"/>
      <c r="AF825" s="68"/>
      <c r="AG825" s="69"/>
    </row>
    <row r="826" spans="1:33" x14ac:dyDescent="0.3">
      <c r="A826" s="135"/>
      <c r="B826" s="113"/>
      <c r="C826" s="176"/>
      <c r="D826" s="28"/>
      <c r="E826" s="33"/>
      <c r="F826" s="28"/>
      <c r="G826" s="23"/>
      <c r="H826" s="25"/>
      <c r="I826" s="44"/>
      <c r="J826" s="45"/>
      <c r="K826" s="139"/>
      <c r="L826" s="25"/>
      <c r="M826" s="166"/>
      <c r="N826" s="166"/>
      <c r="O826" s="166"/>
      <c r="P826" s="166"/>
      <c r="Q826" s="166"/>
      <c r="R826" s="166"/>
      <c r="S826" s="166"/>
      <c r="T826" s="60"/>
      <c r="U826" s="61"/>
      <c r="V826" s="61"/>
      <c r="W826" s="61"/>
      <c r="X826" s="61"/>
      <c r="Y826" s="61"/>
      <c r="Z826" s="62"/>
      <c r="AA826" s="67"/>
      <c r="AB826" s="68"/>
      <c r="AC826" s="68"/>
      <c r="AD826" s="68"/>
      <c r="AE826" s="68"/>
      <c r="AF826" s="68"/>
      <c r="AG826" s="69"/>
    </row>
    <row r="827" spans="1:33" x14ac:dyDescent="0.3">
      <c r="A827" s="135"/>
      <c r="B827" s="113"/>
      <c r="C827" s="176"/>
      <c r="D827" s="28"/>
      <c r="E827" s="33"/>
      <c r="F827" s="28"/>
      <c r="G827" s="23"/>
      <c r="H827" s="25"/>
      <c r="I827" s="44"/>
      <c r="J827" s="45"/>
      <c r="K827" s="139"/>
      <c r="L827" s="25"/>
      <c r="M827" s="166"/>
      <c r="N827" s="166"/>
      <c r="O827" s="166"/>
      <c r="P827" s="166"/>
      <c r="Q827" s="166"/>
      <c r="R827" s="166"/>
      <c r="S827" s="166"/>
      <c r="T827" s="60"/>
      <c r="U827" s="61"/>
      <c r="V827" s="61"/>
      <c r="W827" s="61"/>
      <c r="X827" s="61"/>
      <c r="Y827" s="61"/>
      <c r="Z827" s="62"/>
      <c r="AA827" s="67"/>
      <c r="AB827" s="68"/>
      <c r="AC827" s="68"/>
      <c r="AD827" s="68"/>
      <c r="AE827" s="68"/>
      <c r="AF827" s="68"/>
      <c r="AG827" s="69"/>
    </row>
    <row r="828" spans="1:33" x14ac:dyDescent="0.3">
      <c r="A828" s="135"/>
      <c r="B828" s="113"/>
      <c r="C828" s="176"/>
      <c r="D828" s="28"/>
      <c r="E828" s="33"/>
      <c r="F828" s="28"/>
      <c r="G828" s="23"/>
      <c r="H828" s="25"/>
      <c r="I828" s="44"/>
      <c r="J828" s="45"/>
      <c r="K828" s="139"/>
      <c r="L828" s="25"/>
      <c r="M828" s="166"/>
      <c r="N828" s="166"/>
      <c r="O828" s="166"/>
      <c r="P828" s="166"/>
      <c r="Q828" s="166"/>
      <c r="R828" s="166"/>
      <c r="S828" s="166"/>
      <c r="T828" s="60"/>
      <c r="U828" s="61"/>
      <c r="V828" s="61"/>
      <c r="W828" s="61"/>
      <c r="X828" s="61"/>
      <c r="Y828" s="61"/>
      <c r="Z828" s="62"/>
      <c r="AA828" s="67"/>
      <c r="AB828" s="68"/>
      <c r="AC828" s="68"/>
      <c r="AD828" s="68"/>
      <c r="AE828" s="68"/>
      <c r="AF828" s="68"/>
      <c r="AG828" s="69"/>
    </row>
    <row r="829" spans="1:33" x14ac:dyDescent="0.3">
      <c r="A829" s="135"/>
      <c r="B829" s="113"/>
      <c r="C829" s="176"/>
      <c r="D829" s="28"/>
      <c r="E829" s="33"/>
      <c r="F829" s="28"/>
      <c r="G829" s="23"/>
      <c r="H829" s="25"/>
      <c r="I829" s="44"/>
      <c r="J829" s="45"/>
      <c r="K829" s="139"/>
      <c r="L829" s="25"/>
      <c r="M829" s="166"/>
      <c r="N829" s="166"/>
      <c r="O829" s="166"/>
      <c r="P829" s="166"/>
      <c r="Q829" s="166"/>
      <c r="R829" s="166"/>
      <c r="S829" s="166"/>
      <c r="T829" s="60"/>
      <c r="U829" s="61"/>
      <c r="V829" s="61"/>
      <c r="W829" s="61"/>
      <c r="X829" s="61"/>
      <c r="Y829" s="61"/>
      <c r="Z829" s="62"/>
      <c r="AA829" s="67"/>
      <c r="AB829" s="68"/>
      <c r="AC829" s="68"/>
      <c r="AD829" s="68"/>
      <c r="AE829" s="68"/>
      <c r="AF829" s="68"/>
      <c r="AG829" s="69"/>
    </row>
    <row r="830" spans="1:33" x14ac:dyDescent="0.3">
      <c r="A830" s="135"/>
      <c r="B830" s="113"/>
      <c r="C830" s="176"/>
      <c r="D830" s="28"/>
      <c r="E830" s="33"/>
      <c r="F830" s="28"/>
      <c r="G830" s="23"/>
      <c r="H830" s="25"/>
      <c r="I830" s="44"/>
      <c r="J830" s="45"/>
      <c r="K830" s="139"/>
      <c r="L830" s="25"/>
      <c r="M830" s="166"/>
      <c r="N830" s="166"/>
      <c r="O830" s="166"/>
      <c r="P830" s="166"/>
      <c r="Q830" s="166"/>
      <c r="R830" s="166"/>
      <c r="S830" s="166"/>
      <c r="T830" s="60"/>
      <c r="U830" s="61"/>
      <c r="V830" s="61"/>
      <c r="W830" s="61"/>
      <c r="X830" s="61"/>
      <c r="Y830" s="61"/>
      <c r="Z830" s="62"/>
      <c r="AA830" s="67"/>
      <c r="AB830" s="68"/>
      <c r="AC830" s="68"/>
      <c r="AD830" s="68"/>
      <c r="AE830" s="68"/>
      <c r="AF830" s="68"/>
      <c r="AG830" s="69"/>
    </row>
    <row r="831" spans="1:33" x14ac:dyDescent="0.3">
      <c r="A831" s="135"/>
      <c r="B831" s="113"/>
      <c r="C831" s="176"/>
      <c r="D831" s="28"/>
      <c r="E831" s="33"/>
      <c r="F831" s="28"/>
      <c r="G831" s="23"/>
      <c r="H831" s="25"/>
      <c r="I831" s="44"/>
      <c r="J831" s="45"/>
      <c r="K831" s="139"/>
      <c r="L831" s="25"/>
      <c r="M831" s="166"/>
      <c r="N831" s="166"/>
      <c r="O831" s="166"/>
      <c r="P831" s="166"/>
      <c r="Q831" s="166"/>
      <c r="R831" s="166"/>
      <c r="S831" s="166"/>
      <c r="T831" s="60"/>
      <c r="U831" s="61"/>
      <c r="V831" s="61"/>
      <c r="W831" s="61"/>
      <c r="X831" s="61"/>
      <c r="Y831" s="61"/>
      <c r="Z831" s="62"/>
      <c r="AA831" s="67"/>
      <c r="AB831" s="68"/>
      <c r="AC831" s="68"/>
      <c r="AD831" s="68"/>
      <c r="AE831" s="68"/>
      <c r="AF831" s="68"/>
      <c r="AG831" s="69"/>
    </row>
    <row r="832" spans="1:33" x14ac:dyDescent="0.3">
      <c r="A832" s="135"/>
      <c r="B832" s="113"/>
      <c r="C832" s="176"/>
      <c r="D832" s="28"/>
      <c r="E832" s="33"/>
      <c r="F832" s="28"/>
      <c r="G832" s="23"/>
      <c r="H832" s="25"/>
      <c r="I832" s="44"/>
      <c r="J832" s="45"/>
      <c r="K832" s="139"/>
      <c r="L832" s="25"/>
      <c r="M832" s="166"/>
      <c r="N832" s="166"/>
      <c r="O832" s="166"/>
      <c r="P832" s="166"/>
      <c r="Q832" s="166"/>
      <c r="R832" s="166"/>
      <c r="S832" s="166"/>
      <c r="T832" s="60"/>
      <c r="U832" s="61"/>
      <c r="V832" s="61"/>
      <c r="W832" s="61"/>
      <c r="X832" s="61"/>
      <c r="Y832" s="61"/>
      <c r="Z832" s="62"/>
      <c r="AA832" s="67"/>
      <c r="AB832" s="68"/>
      <c r="AC832" s="68"/>
      <c r="AD832" s="68"/>
      <c r="AE832" s="68"/>
      <c r="AF832" s="68"/>
      <c r="AG832" s="69"/>
    </row>
    <row r="833" spans="1:33" x14ac:dyDescent="0.3">
      <c r="A833" s="135"/>
      <c r="B833" s="113"/>
      <c r="C833" s="176"/>
      <c r="D833" s="28"/>
      <c r="E833" s="33"/>
      <c r="F833" s="28"/>
      <c r="G833" s="23"/>
      <c r="H833" s="25"/>
      <c r="I833" s="44"/>
      <c r="J833" s="45"/>
      <c r="K833" s="139"/>
      <c r="L833" s="25"/>
      <c r="M833" s="166"/>
      <c r="N833" s="166"/>
      <c r="O833" s="166"/>
      <c r="P833" s="166"/>
      <c r="Q833" s="166"/>
      <c r="R833" s="166"/>
      <c r="S833" s="166"/>
      <c r="T833" s="60"/>
      <c r="U833" s="61"/>
      <c r="V833" s="61"/>
      <c r="W833" s="61"/>
      <c r="X833" s="61"/>
      <c r="Y833" s="61"/>
      <c r="Z833" s="62"/>
      <c r="AA833" s="67"/>
      <c r="AB833" s="68"/>
      <c r="AC833" s="68"/>
      <c r="AD833" s="68"/>
      <c r="AE833" s="68"/>
      <c r="AF833" s="68"/>
      <c r="AG833" s="69"/>
    </row>
    <row r="834" spans="1:33" x14ac:dyDescent="0.3">
      <c r="A834" s="135"/>
      <c r="B834" s="113"/>
      <c r="C834" s="176"/>
      <c r="D834" s="28"/>
      <c r="E834" s="33"/>
      <c r="F834" s="28"/>
      <c r="G834" s="23"/>
      <c r="H834" s="25"/>
      <c r="I834" s="44"/>
      <c r="J834" s="45"/>
      <c r="K834" s="139"/>
      <c r="L834" s="25"/>
      <c r="M834" s="166"/>
      <c r="N834" s="166"/>
      <c r="O834" s="166"/>
      <c r="P834" s="166"/>
      <c r="Q834" s="166"/>
      <c r="R834" s="166"/>
      <c r="S834" s="166"/>
      <c r="T834" s="60"/>
      <c r="U834" s="61"/>
      <c r="V834" s="61"/>
      <c r="W834" s="61"/>
      <c r="X834" s="61"/>
      <c r="Y834" s="61"/>
      <c r="Z834" s="62"/>
      <c r="AA834" s="67"/>
      <c r="AB834" s="68"/>
      <c r="AC834" s="68"/>
      <c r="AD834" s="68"/>
      <c r="AE834" s="68"/>
      <c r="AF834" s="68"/>
      <c r="AG834" s="69"/>
    </row>
    <row r="835" spans="1:33" x14ac:dyDescent="0.3">
      <c r="A835" s="135"/>
      <c r="B835" s="113"/>
      <c r="C835" s="176"/>
      <c r="D835" s="28"/>
      <c r="E835" s="33"/>
      <c r="F835" s="28"/>
      <c r="G835" s="23"/>
      <c r="H835" s="25"/>
      <c r="I835" s="44"/>
      <c r="J835" s="45"/>
      <c r="K835" s="139"/>
      <c r="L835" s="25"/>
      <c r="M835" s="166"/>
      <c r="N835" s="166"/>
      <c r="O835" s="166"/>
      <c r="P835" s="166"/>
      <c r="Q835" s="166"/>
      <c r="R835" s="166"/>
      <c r="S835" s="166"/>
      <c r="T835" s="60"/>
      <c r="U835" s="61"/>
      <c r="V835" s="61"/>
      <c r="W835" s="61"/>
      <c r="X835" s="61"/>
      <c r="Y835" s="61"/>
      <c r="Z835" s="62"/>
      <c r="AA835" s="67"/>
      <c r="AB835" s="68"/>
      <c r="AC835" s="68"/>
      <c r="AD835" s="68"/>
      <c r="AE835" s="68"/>
      <c r="AF835" s="68"/>
      <c r="AG835" s="69"/>
    </row>
    <row r="836" spans="1:33" x14ac:dyDescent="0.3">
      <c r="A836" s="135"/>
      <c r="B836" s="113"/>
      <c r="C836" s="176"/>
      <c r="D836" s="28"/>
      <c r="E836" s="33"/>
      <c r="F836" s="28"/>
      <c r="G836" s="23"/>
      <c r="H836" s="25"/>
      <c r="I836" s="44"/>
      <c r="J836" s="45"/>
      <c r="K836" s="139"/>
      <c r="L836" s="25"/>
      <c r="M836" s="166"/>
      <c r="N836" s="166"/>
      <c r="O836" s="166"/>
      <c r="P836" s="166"/>
      <c r="Q836" s="166"/>
      <c r="R836" s="166"/>
      <c r="S836" s="166"/>
      <c r="T836" s="60"/>
      <c r="U836" s="61"/>
      <c r="V836" s="61"/>
      <c r="W836" s="61"/>
      <c r="X836" s="61"/>
      <c r="Y836" s="61"/>
      <c r="Z836" s="62"/>
      <c r="AA836" s="67"/>
      <c r="AB836" s="68"/>
      <c r="AC836" s="68"/>
      <c r="AD836" s="68"/>
      <c r="AE836" s="68"/>
      <c r="AF836" s="68"/>
      <c r="AG836" s="69"/>
    </row>
    <row r="837" spans="1:33" x14ac:dyDescent="0.3">
      <c r="A837" s="135"/>
      <c r="B837" s="113"/>
      <c r="C837" s="176"/>
      <c r="D837" s="28"/>
      <c r="E837" s="33"/>
      <c r="F837" s="28"/>
      <c r="G837" s="23"/>
      <c r="H837" s="25"/>
      <c r="I837" s="44"/>
      <c r="J837" s="45"/>
      <c r="K837" s="139"/>
      <c r="L837" s="25"/>
      <c r="M837" s="166"/>
      <c r="N837" s="166"/>
      <c r="O837" s="166"/>
      <c r="P837" s="166"/>
      <c r="Q837" s="166"/>
      <c r="R837" s="166"/>
      <c r="S837" s="166"/>
      <c r="T837" s="60"/>
      <c r="U837" s="61"/>
      <c r="V837" s="61"/>
      <c r="W837" s="61"/>
      <c r="X837" s="61"/>
      <c r="Y837" s="61"/>
      <c r="Z837" s="62"/>
      <c r="AA837" s="67"/>
      <c r="AB837" s="68"/>
      <c r="AC837" s="68"/>
      <c r="AD837" s="68"/>
      <c r="AE837" s="68"/>
      <c r="AF837" s="68"/>
      <c r="AG837" s="69"/>
    </row>
    <row r="838" spans="1:33" x14ac:dyDescent="0.3">
      <c r="A838" s="135"/>
      <c r="B838" s="113"/>
      <c r="C838" s="176"/>
      <c r="D838" s="28"/>
      <c r="E838" s="33"/>
      <c r="F838" s="28"/>
      <c r="G838" s="23"/>
      <c r="H838" s="25"/>
      <c r="I838" s="44"/>
      <c r="J838" s="45"/>
      <c r="K838" s="139"/>
      <c r="L838" s="25"/>
      <c r="M838" s="166"/>
      <c r="N838" s="166"/>
      <c r="O838" s="166"/>
      <c r="P838" s="166"/>
      <c r="Q838" s="166"/>
      <c r="R838" s="166"/>
      <c r="S838" s="166"/>
      <c r="T838" s="60"/>
      <c r="U838" s="61"/>
      <c r="V838" s="61"/>
      <c r="W838" s="61"/>
      <c r="X838" s="61"/>
      <c r="Y838" s="61"/>
      <c r="Z838" s="62"/>
      <c r="AA838" s="67"/>
      <c r="AB838" s="68"/>
      <c r="AC838" s="68"/>
      <c r="AD838" s="68"/>
      <c r="AE838" s="68"/>
      <c r="AF838" s="68"/>
      <c r="AG838" s="69"/>
    </row>
    <row r="839" spans="1:33" x14ac:dyDescent="0.3">
      <c r="A839" s="135"/>
      <c r="B839" s="113"/>
      <c r="C839" s="176"/>
      <c r="D839" s="28"/>
      <c r="E839" s="33"/>
      <c r="F839" s="28"/>
      <c r="G839" s="23"/>
      <c r="H839" s="25"/>
      <c r="I839" s="44"/>
      <c r="J839" s="45"/>
      <c r="K839" s="139"/>
      <c r="L839" s="25"/>
      <c r="M839" s="166"/>
      <c r="N839" s="166"/>
      <c r="O839" s="166"/>
      <c r="P839" s="166"/>
      <c r="Q839" s="166"/>
      <c r="R839" s="166"/>
      <c r="S839" s="166"/>
      <c r="T839" s="60"/>
      <c r="U839" s="61"/>
      <c r="V839" s="61"/>
      <c r="W839" s="61"/>
      <c r="X839" s="61"/>
      <c r="Y839" s="61"/>
      <c r="Z839" s="62"/>
      <c r="AA839" s="67"/>
      <c r="AB839" s="68"/>
      <c r="AC839" s="68"/>
      <c r="AD839" s="68"/>
      <c r="AE839" s="68"/>
      <c r="AF839" s="68"/>
      <c r="AG839" s="69"/>
    </row>
    <row r="840" spans="1:33" x14ac:dyDescent="0.3">
      <c r="A840" s="135"/>
      <c r="B840" s="113"/>
      <c r="C840" s="176"/>
      <c r="D840" s="28"/>
      <c r="E840" s="33"/>
      <c r="F840" s="28"/>
      <c r="G840" s="23"/>
      <c r="H840" s="25"/>
      <c r="I840" s="44"/>
      <c r="J840" s="45"/>
      <c r="K840" s="139"/>
      <c r="L840" s="25"/>
      <c r="M840" s="166"/>
      <c r="N840" s="166"/>
      <c r="O840" s="166"/>
      <c r="P840" s="166"/>
      <c r="Q840" s="166"/>
      <c r="R840" s="166"/>
      <c r="S840" s="166"/>
      <c r="T840" s="60"/>
      <c r="U840" s="61"/>
      <c r="V840" s="61"/>
      <c r="W840" s="61"/>
      <c r="X840" s="61"/>
      <c r="Y840" s="61"/>
      <c r="Z840" s="62"/>
      <c r="AA840" s="67"/>
      <c r="AB840" s="68"/>
      <c r="AC840" s="68"/>
      <c r="AD840" s="68"/>
      <c r="AE840" s="68"/>
      <c r="AF840" s="68"/>
      <c r="AG840" s="69"/>
    </row>
    <row r="841" spans="1:33" x14ac:dyDescent="0.3">
      <c r="A841" s="135"/>
      <c r="B841" s="113"/>
      <c r="C841" s="176"/>
      <c r="D841" s="28"/>
      <c r="E841" s="33"/>
      <c r="F841" s="28"/>
      <c r="G841" s="23"/>
      <c r="H841" s="25"/>
      <c r="I841" s="44"/>
      <c r="J841" s="45"/>
      <c r="K841" s="139"/>
      <c r="L841" s="25"/>
      <c r="M841" s="166"/>
      <c r="N841" s="166"/>
      <c r="O841" s="166"/>
      <c r="P841" s="166"/>
      <c r="Q841" s="166"/>
      <c r="R841" s="166"/>
      <c r="S841" s="166"/>
      <c r="T841" s="60"/>
      <c r="U841" s="61"/>
      <c r="V841" s="61"/>
      <c r="W841" s="61"/>
      <c r="X841" s="61"/>
      <c r="Y841" s="61"/>
      <c r="Z841" s="62"/>
      <c r="AA841" s="67"/>
      <c r="AB841" s="68"/>
      <c r="AC841" s="68"/>
      <c r="AD841" s="68"/>
      <c r="AE841" s="68"/>
      <c r="AF841" s="68"/>
      <c r="AG841" s="69"/>
    </row>
    <row r="842" spans="1:33" x14ac:dyDescent="0.3">
      <c r="A842" s="135"/>
      <c r="B842" s="113"/>
      <c r="C842" s="176"/>
      <c r="D842" s="28"/>
      <c r="E842" s="33"/>
      <c r="F842" s="28"/>
      <c r="G842" s="23"/>
      <c r="H842" s="25"/>
      <c r="I842" s="44"/>
      <c r="J842" s="45"/>
      <c r="K842" s="139"/>
      <c r="L842" s="25"/>
      <c r="M842" s="166"/>
      <c r="N842" s="166"/>
      <c r="O842" s="166"/>
      <c r="P842" s="166"/>
      <c r="Q842" s="166"/>
      <c r="R842" s="166"/>
      <c r="S842" s="166"/>
      <c r="T842" s="60"/>
      <c r="U842" s="61"/>
      <c r="V842" s="61"/>
      <c r="W842" s="61"/>
      <c r="X842" s="61"/>
      <c r="Y842" s="61"/>
      <c r="Z842" s="62"/>
      <c r="AA842" s="67"/>
      <c r="AB842" s="68"/>
      <c r="AC842" s="68"/>
      <c r="AD842" s="68"/>
      <c r="AE842" s="68"/>
      <c r="AF842" s="68"/>
      <c r="AG842" s="69"/>
    </row>
    <row r="843" spans="1:33" x14ac:dyDescent="0.3">
      <c r="A843" s="135"/>
      <c r="B843" s="113"/>
      <c r="C843" s="176"/>
      <c r="D843" s="28"/>
      <c r="E843" s="33"/>
      <c r="F843" s="28"/>
      <c r="G843" s="23"/>
      <c r="H843" s="25"/>
      <c r="I843" s="44"/>
      <c r="J843" s="45"/>
      <c r="K843" s="139"/>
      <c r="L843" s="25"/>
      <c r="M843" s="166"/>
      <c r="N843" s="166"/>
      <c r="O843" s="166"/>
      <c r="P843" s="166"/>
      <c r="Q843" s="166"/>
      <c r="R843" s="166"/>
      <c r="S843" s="166"/>
      <c r="T843" s="60"/>
      <c r="U843" s="61"/>
      <c r="V843" s="61"/>
      <c r="W843" s="61"/>
      <c r="X843" s="61"/>
      <c r="Y843" s="61"/>
      <c r="Z843" s="62"/>
      <c r="AA843" s="67"/>
      <c r="AB843" s="68"/>
      <c r="AC843" s="68"/>
      <c r="AD843" s="68"/>
      <c r="AE843" s="68"/>
      <c r="AF843" s="68"/>
      <c r="AG843" s="69"/>
    </row>
    <row r="844" spans="1:33" x14ac:dyDescent="0.3">
      <c r="A844" s="135"/>
      <c r="B844" s="113"/>
      <c r="C844" s="176"/>
      <c r="D844" s="28"/>
      <c r="E844" s="33"/>
      <c r="F844" s="28"/>
      <c r="G844" s="23"/>
      <c r="H844" s="25"/>
      <c r="I844" s="44"/>
      <c r="J844" s="45"/>
      <c r="K844" s="139"/>
      <c r="L844" s="25"/>
      <c r="M844" s="166"/>
      <c r="N844" s="166"/>
      <c r="O844" s="166"/>
      <c r="P844" s="166"/>
      <c r="Q844" s="166"/>
      <c r="R844" s="166"/>
      <c r="S844" s="166"/>
      <c r="T844" s="60"/>
      <c r="U844" s="61"/>
      <c r="V844" s="61"/>
      <c r="W844" s="61"/>
      <c r="X844" s="61"/>
      <c r="Y844" s="61"/>
      <c r="Z844" s="62"/>
      <c r="AA844" s="67"/>
      <c r="AB844" s="68"/>
      <c r="AC844" s="68"/>
      <c r="AD844" s="68"/>
      <c r="AE844" s="68"/>
      <c r="AF844" s="68"/>
      <c r="AG844" s="69"/>
    </row>
    <row r="845" spans="1:33" x14ac:dyDescent="0.3">
      <c r="A845" s="135"/>
      <c r="B845" s="113"/>
      <c r="C845" s="176"/>
      <c r="D845" s="28"/>
      <c r="E845" s="33"/>
      <c r="F845" s="28"/>
      <c r="G845" s="23"/>
      <c r="H845" s="25"/>
      <c r="I845" s="44"/>
      <c r="J845" s="45"/>
      <c r="K845" s="139"/>
      <c r="L845" s="25"/>
      <c r="M845" s="166"/>
      <c r="N845" s="166"/>
      <c r="O845" s="166"/>
      <c r="P845" s="166"/>
      <c r="Q845" s="166"/>
      <c r="R845" s="166"/>
      <c r="S845" s="166"/>
      <c r="T845" s="60"/>
      <c r="U845" s="61"/>
      <c r="V845" s="61"/>
      <c r="W845" s="61"/>
      <c r="X845" s="61"/>
      <c r="Y845" s="61"/>
      <c r="Z845" s="62"/>
      <c r="AA845" s="67"/>
      <c r="AB845" s="68"/>
      <c r="AC845" s="68"/>
      <c r="AD845" s="68"/>
      <c r="AE845" s="68"/>
      <c r="AF845" s="68"/>
      <c r="AG845" s="69"/>
    </row>
    <row r="846" spans="1:33" x14ac:dyDescent="0.3">
      <c r="A846" s="135"/>
      <c r="B846" s="113"/>
      <c r="C846" s="176"/>
      <c r="D846" s="28"/>
      <c r="E846" s="33"/>
      <c r="F846" s="28"/>
      <c r="G846" s="23"/>
      <c r="H846" s="25"/>
      <c r="I846" s="44"/>
      <c r="J846" s="45"/>
      <c r="K846" s="139"/>
      <c r="L846" s="25"/>
      <c r="M846" s="166"/>
      <c r="N846" s="166"/>
      <c r="O846" s="166"/>
      <c r="P846" s="166"/>
      <c r="Q846" s="166"/>
      <c r="R846" s="166"/>
      <c r="S846" s="166"/>
      <c r="T846" s="60"/>
      <c r="U846" s="61"/>
      <c r="V846" s="61"/>
      <c r="W846" s="61"/>
      <c r="X846" s="61"/>
      <c r="Y846" s="61"/>
      <c r="Z846" s="62"/>
      <c r="AA846" s="67"/>
      <c r="AB846" s="68"/>
      <c r="AC846" s="68"/>
      <c r="AD846" s="68"/>
      <c r="AE846" s="68"/>
      <c r="AF846" s="68"/>
      <c r="AG846" s="69"/>
    </row>
    <row r="847" spans="1:33" x14ac:dyDescent="0.3">
      <c r="A847" s="135"/>
      <c r="B847" s="113"/>
      <c r="C847" s="176"/>
      <c r="D847" s="28"/>
      <c r="E847" s="33"/>
      <c r="F847" s="28"/>
      <c r="G847" s="23"/>
      <c r="H847" s="25"/>
      <c r="I847" s="44"/>
      <c r="J847" s="45"/>
      <c r="K847" s="139"/>
      <c r="L847" s="25"/>
      <c r="M847" s="166"/>
      <c r="N847" s="166"/>
      <c r="O847" s="166"/>
      <c r="P847" s="166"/>
      <c r="Q847" s="166"/>
      <c r="R847" s="166"/>
      <c r="S847" s="166"/>
      <c r="T847" s="60"/>
      <c r="U847" s="61"/>
      <c r="V847" s="61"/>
      <c r="W847" s="61"/>
      <c r="X847" s="61"/>
      <c r="Y847" s="61"/>
      <c r="Z847" s="62"/>
      <c r="AA847" s="67"/>
      <c r="AB847" s="68"/>
      <c r="AC847" s="68"/>
      <c r="AD847" s="68"/>
      <c r="AE847" s="68"/>
      <c r="AF847" s="68"/>
      <c r="AG847" s="69"/>
    </row>
    <row r="848" spans="1:33" x14ac:dyDescent="0.3">
      <c r="A848" s="135"/>
      <c r="B848" s="113"/>
      <c r="C848" s="176"/>
      <c r="D848" s="28"/>
      <c r="E848" s="33"/>
      <c r="F848" s="28"/>
      <c r="G848" s="23"/>
      <c r="H848" s="25"/>
      <c r="I848" s="44"/>
      <c r="J848" s="45"/>
      <c r="K848" s="139"/>
      <c r="L848" s="25"/>
      <c r="M848" s="166"/>
      <c r="N848" s="166"/>
      <c r="O848" s="166"/>
      <c r="P848" s="166"/>
      <c r="Q848" s="166"/>
      <c r="R848" s="166"/>
      <c r="S848" s="166"/>
      <c r="T848" s="60"/>
      <c r="U848" s="61"/>
      <c r="V848" s="61"/>
      <c r="W848" s="61"/>
      <c r="X848" s="61"/>
      <c r="Y848" s="61"/>
      <c r="Z848" s="62"/>
      <c r="AA848" s="67"/>
      <c r="AB848" s="68"/>
      <c r="AC848" s="68"/>
      <c r="AD848" s="68"/>
      <c r="AE848" s="68"/>
      <c r="AF848" s="68"/>
      <c r="AG848" s="69"/>
    </row>
    <row r="849" spans="1:33" x14ac:dyDescent="0.3">
      <c r="A849" s="135"/>
      <c r="B849" s="113"/>
      <c r="C849" s="176"/>
      <c r="D849" s="28"/>
      <c r="E849" s="33"/>
      <c r="F849" s="28"/>
      <c r="G849" s="23"/>
      <c r="H849" s="25"/>
      <c r="I849" s="44"/>
      <c r="J849" s="45"/>
      <c r="K849" s="139"/>
      <c r="L849" s="25"/>
      <c r="M849" s="166"/>
      <c r="N849" s="166"/>
      <c r="O849" s="166"/>
      <c r="P849" s="166"/>
      <c r="Q849" s="166"/>
      <c r="R849" s="166"/>
      <c r="S849" s="166"/>
      <c r="T849" s="60"/>
      <c r="U849" s="61"/>
      <c r="V849" s="61"/>
      <c r="W849" s="61"/>
      <c r="X849" s="61"/>
      <c r="Y849" s="61"/>
      <c r="Z849" s="62"/>
      <c r="AA849" s="67"/>
      <c r="AB849" s="68"/>
      <c r="AC849" s="68"/>
      <c r="AD849" s="68"/>
      <c r="AE849" s="68"/>
      <c r="AF849" s="68"/>
      <c r="AG849" s="69"/>
    </row>
    <row r="850" spans="1:33" x14ac:dyDescent="0.3">
      <c r="A850" s="135"/>
      <c r="B850" s="113"/>
      <c r="C850" s="176"/>
      <c r="D850" s="28"/>
      <c r="E850" s="33"/>
      <c r="F850" s="28"/>
      <c r="G850" s="23"/>
      <c r="H850" s="25"/>
      <c r="I850" s="44"/>
      <c r="J850" s="45"/>
      <c r="K850" s="139"/>
      <c r="L850" s="25"/>
      <c r="M850" s="166"/>
      <c r="N850" s="166"/>
      <c r="O850" s="166"/>
      <c r="P850" s="166"/>
      <c r="Q850" s="166"/>
      <c r="R850" s="166"/>
      <c r="S850" s="166"/>
      <c r="T850" s="60"/>
      <c r="U850" s="61"/>
      <c r="V850" s="61"/>
      <c r="W850" s="61"/>
      <c r="X850" s="61"/>
      <c r="Y850" s="61"/>
      <c r="Z850" s="62"/>
      <c r="AA850" s="67"/>
      <c r="AB850" s="68"/>
      <c r="AC850" s="68"/>
      <c r="AD850" s="68"/>
      <c r="AE850" s="68"/>
      <c r="AF850" s="68"/>
      <c r="AG850" s="69"/>
    </row>
    <row r="851" spans="1:33" x14ac:dyDescent="0.3">
      <c r="A851" s="135"/>
      <c r="B851" s="113"/>
      <c r="C851" s="176"/>
      <c r="D851" s="28"/>
      <c r="E851" s="33"/>
      <c r="F851" s="28"/>
      <c r="G851" s="23"/>
      <c r="H851" s="25"/>
      <c r="I851" s="44"/>
      <c r="J851" s="45"/>
      <c r="K851" s="139"/>
      <c r="L851" s="25"/>
      <c r="M851" s="166"/>
      <c r="N851" s="166"/>
      <c r="O851" s="166"/>
      <c r="P851" s="166"/>
      <c r="Q851" s="166"/>
      <c r="R851" s="166"/>
      <c r="S851" s="166"/>
      <c r="T851" s="60"/>
      <c r="U851" s="61"/>
      <c r="V851" s="61"/>
      <c r="W851" s="61"/>
      <c r="X851" s="61"/>
      <c r="Y851" s="61"/>
      <c r="Z851" s="62"/>
      <c r="AA851" s="67"/>
      <c r="AB851" s="68"/>
      <c r="AC851" s="68"/>
      <c r="AD851" s="68"/>
      <c r="AE851" s="68"/>
      <c r="AF851" s="68"/>
      <c r="AG851" s="69"/>
    </row>
    <row r="852" spans="1:33" x14ac:dyDescent="0.3">
      <c r="A852" s="135"/>
      <c r="B852" s="113"/>
      <c r="C852" s="176"/>
      <c r="D852" s="28"/>
      <c r="E852" s="33"/>
      <c r="F852" s="28"/>
      <c r="G852" s="23"/>
      <c r="H852" s="25"/>
      <c r="I852" s="44"/>
      <c r="J852" s="45"/>
      <c r="K852" s="139"/>
      <c r="L852" s="25"/>
      <c r="M852" s="166"/>
      <c r="N852" s="166"/>
      <c r="O852" s="166"/>
      <c r="P852" s="166"/>
      <c r="Q852" s="166"/>
      <c r="R852" s="166"/>
      <c r="S852" s="166"/>
      <c r="T852" s="60"/>
      <c r="U852" s="61"/>
      <c r="V852" s="61"/>
      <c r="W852" s="61"/>
      <c r="X852" s="61"/>
      <c r="Y852" s="61"/>
      <c r="Z852" s="62"/>
      <c r="AA852" s="67"/>
      <c r="AB852" s="68"/>
      <c r="AC852" s="68"/>
      <c r="AD852" s="68"/>
      <c r="AE852" s="68"/>
      <c r="AF852" s="68"/>
      <c r="AG852" s="69"/>
    </row>
    <row r="853" spans="1:33" x14ac:dyDescent="0.3">
      <c r="A853" s="135"/>
      <c r="B853" s="113"/>
      <c r="C853" s="176"/>
      <c r="D853" s="28"/>
      <c r="E853" s="33"/>
      <c r="F853" s="28"/>
      <c r="G853" s="23"/>
      <c r="H853" s="25"/>
      <c r="I853" s="44"/>
      <c r="J853" s="45"/>
      <c r="K853" s="139"/>
      <c r="L853" s="25"/>
      <c r="M853" s="166"/>
      <c r="N853" s="166"/>
      <c r="O853" s="166"/>
      <c r="P853" s="166"/>
      <c r="Q853" s="166"/>
      <c r="R853" s="166"/>
      <c r="S853" s="166"/>
      <c r="T853" s="60"/>
      <c r="U853" s="61"/>
      <c r="V853" s="61"/>
      <c r="W853" s="61"/>
      <c r="X853" s="61"/>
      <c r="Y853" s="61"/>
      <c r="Z853" s="62"/>
      <c r="AA853" s="67"/>
      <c r="AB853" s="68"/>
      <c r="AC853" s="68"/>
      <c r="AD853" s="68"/>
      <c r="AE853" s="68"/>
      <c r="AF853" s="68"/>
      <c r="AG853" s="69"/>
    </row>
    <row r="854" spans="1:33" x14ac:dyDescent="0.3">
      <c r="A854" s="135"/>
      <c r="B854" s="113"/>
      <c r="C854" s="176"/>
      <c r="D854" s="28"/>
      <c r="E854" s="33"/>
      <c r="F854" s="28"/>
      <c r="G854" s="23"/>
      <c r="H854" s="25"/>
      <c r="I854" s="44"/>
      <c r="J854" s="45"/>
      <c r="K854" s="139"/>
      <c r="L854" s="25"/>
      <c r="M854" s="166"/>
      <c r="N854" s="166"/>
      <c r="O854" s="166"/>
      <c r="P854" s="166"/>
      <c r="Q854" s="166"/>
      <c r="R854" s="166"/>
      <c r="S854" s="166"/>
      <c r="T854" s="60"/>
      <c r="U854" s="61"/>
      <c r="V854" s="61"/>
      <c r="W854" s="61"/>
      <c r="X854" s="61"/>
      <c r="Y854" s="61"/>
      <c r="Z854" s="62"/>
      <c r="AA854" s="67"/>
      <c r="AB854" s="68"/>
      <c r="AC854" s="68"/>
      <c r="AD854" s="68"/>
      <c r="AE854" s="68"/>
      <c r="AF854" s="68"/>
      <c r="AG854" s="69"/>
    </row>
    <row r="855" spans="1:33" x14ac:dyDescent="0.3">
      <c r="A855" s="135"/>
      <c r="B855" s="113"/>
      <c r="C855" s="176"/>
      <c r="D855" s="28"/>
      <c r="E855" s="33"/>
      <c r="F855" s="28"/>
      <c r="G855" s="23"/>
      <c r="H855" s="25"/>
      <c r="I855" s="44"/>
      <c r="J855" s="45"/>
      <c r="K855" s="139"/>
      <c r="L855" s="25"/>
      <c r="M855" s="166"/>
      <c r="N855" s="166"/>
      <c r="O855" s="166"/>
      <c r="P855" s="166"/>
      <c r="Q855" s="166"/>
      <c r="R855" s="166"/>
      <c r="S855" s="166"/>
      <c r="T855" s="60"/>
      <c r="U855" s="61"/>
      <c r="V855" s="61"/>
      <c r="W855" s="61"/>
      <c r="X855" s="61"/>
      <c r="Y855" s="61"/>
      <c r="Z855" s="62"/>
      <c r="AA855" s="67"/>
      <c r="AB855" s="68"/>
      <c r="AC855" s="68"/>
      <c r="AD855" s="68"/>
      <c r="AE855" s="68"/>
      <c r="AF855" s="68"/>
      <c r="AG855" s="69"/>
    </row>
    <row r="856" spans="1:33" x14ac:dyDescent="0.3">
      <c r="A856" s="135"/>
      <c r="B856" s="113"/>
      <c r="C856" s="176"/>
      <c r="D856" s="28"/>
      <c r="E856" s="33"/>
      <c r="F856" s="28"/>
      <c r="G856" s="23"/>
      <c r="H856" s="25"/>
      <c r="I856" s="44"/>
      <c r="J856" s="45"/>
      <c r="K856" s="139"/>
      <c r="L856" s="25"/>
      <c r="M856" s="166"/>
      <c r="N856" s="166"/>
      <c r="O856" s="166"/>
      <c r="P856" s="166"/>
      <c r="Q856" s="166"/>
      <c r="R856" s="166"/>
      <c r="S856" s="166"/>
      <c r="T856" s="60"/>
      <c r="U856" s="61"/>
      <c r="V856" s="61"/>
      <c r="W856" s="61"/>
      <c r="X856" s="61"/>
      <c r="Y856" s="61"/>
      <c r="Z856" s="62"/>
      <c r="AA856" s="67"/>
      <c r="AB856" s="68"/>
      <c r="AC856" s="68"/>
      <c r="AD856" s="68"/>
      <c r="AE856" s="68"/>
      <c r="AF856" s="68"/>
      <c r="AG856" s="69"/>
    </row>
    <row r="857" spans="1:33" x14ac:dyDescent="0.3">
      <c r="A857" s="135"/>
      <c r="B857" s="113"/>
      <c r="C857" s="176"/>
      <c r="D857" s="28"/>
      <c r="E857" s="33"/>
      <c r="F857" s="28"/>
      <c r="G857" s="23"/>
      <c r="H857" s="25"/>
      <c r="I857" s="44"/>
      <c r="J857" s="45"/>
      <c r="K857" s="139"/>
      <c r="L857" s="25"/>
      <c r="M857" s="166"/>
      <c r="N857" s="166"/>
      <c r="O857" s="166"/>
      <c r="P857" s="166"/>
      <c r="Q857" s="166"/>
      <c r="R857" s="166"/>
      <c r="S857" s="166"/>
      <c r="T857" s="60"/>
      <c r="U857" s="61"/>
      <c r="V857" s="61"/>
      <c r="W857" s="61"/>
      <c r="X857" s="61"/>
      <c r="Y857" s="61"/>
      <c r="Z857" s="62"/>
      <c r="AA857" s="67"/>
      <c r="AB857" s="68"/>
      <c r="AC857" s="68"/>
      <c r="AD857" s="68"/>
      <c r="AE857" s="68"/>
      <c r="AF857" s="68"/>
      <c r="AG857" s="69"/>
    </row>
    <row r="858" spans="1:33" x14ac:dyDescent="0.3">
      <c r="A858" s="135"/>
      <c r="B858" s="113"/>
      <c r="C858" s="176"/>
      <c r="D858" s="28"/>
      <c r="E858" s="33"/>
      <c r="F858" s="28"/>
      <c r="G858" s="23"/>
      <c r="H858" s="25"/>
      <c r="I858" s="44"/>
      <c r="J858" s="45"/>
      <c r="K858" s="139"/>
      <c r="L858" s="25"/>
      <c r="M858" s="166"/>
      <c r="N858" s="166"/>
      <c r="O858" s="166"/>
      <c r="P858" s="166"/>
      <c r="Q858" s="166"/>
      <c r="R858" s="166"/>
      <c r="S858" s="166"/>
      <c r="T858" s="60"/>
      <c r="U858" s="61"/>
      <c r="V858" s="61"/>
      <c r="W858" s="61"/>
      <c r="X858" s="61"/>
      <c r="Y858" s="61"/>
      <c r="Z858" s="62"/>
      <c r="AA858" s="67"/>
      <c r="AB858" s="68"/>
      <c r="AC858" s="68"/>
      <c r="AD858" s="68"/>
      <c r="AE858" s="68"/>
      <c r="AF858" s="68"/>
      <c r="AG858" s="69"/>
    </row>
    <row r="859" spans="1:33" x14ac:dyDescent="0.3">
      <c r="A859" s="135"/>
      <c r="B859" s="113"/>
      <c r="C859" s="176"/>
      <c r="D859" s="28"/>
      <c r="E859" s="33"/>
      <c r="F859" s="28"/>
      <c r="G859" s="23"/>
      <c r="H859" s="25"/>
      <c r="I859" s="44"/>
      <c r="J859" s="45"/>
      <c r="K859" s="139"/>
      <c r="L859" s="25"/>
      <c r="M859" s="166"/>
      <c r="N859" s="166"/>
      <c r="O859" s="166"/>
      <c r="P859" s="166"/>
      <c r="Q859" s="166"/>
      <c r="R859" s="166"/>
      <c r="S859" s="166"/>
      <c r="T859" s="60"/>
      <c r="U859" s="61"/>
      <c r="V859" s="61"/>
      <c r="W859" s="61"/>
      <c r="X859" s="61"/>
      <c r="Y859" s="61"/>
      <c r="Z859" s="62"/>
      <c r="AA859" s="67"/>
      <c r="AB859" s="68"/>
      <c r="AC859" s="68"/>
      <c r="AD859" s="68"/>
      <c r="AE859" s="68"/>
      <c r="AF859" s="68"/>
      <c r="AG859" s="69"/>
    </row>
    <row r="860" spans="1:33" x14ac:dyDescent="0.3">
      <c r="A860" s="135"/>
      <c r="B860" s="113"/>
      <c r="C860" s="176"/>
      <c r="D860" s="28"/>
      <c r="E860" s="33"/>
      <c r="F860" s="28"/>
      <c r="G860" s="23"/>
      <c r="H860" s="25"/>
      <c r="I860" s="44"/>
      <c r="J860" s="45"/>
      <c r="K860" s="139"/>
      <c r="L860" s="25"/>
      <c r="M860" s="166"/>
      <c r="N860" s="166"/>
      <c r="O860" s="166"/>
      <c r="P860" s="166"/>
      <c r="Q860" s="166"/>
      <c r="R860" s="166"/>
      <c r="S860" s="166"/>
      <c r="T860" s="60"/>
      <c r="U860" s="61"/>
      <c r="V860" s="61"/>
      <c r="W860" s="61"/>
      <c r="X860" s="61"/>
      <c r="Y860" s="61"/>
      <c r="Z860" s="62"/>
      <c r="AA860" s="67"/>
      <c r="AB860" s="68"/>
      <c r="AC860" s="68"/>
      <c r="AD860" s="68"/>
      <c r="AE860" s="68"/>
      <c r="AF860" s="68"/>
      <c r="AG860" s="69"/>
    </row>
    <row r="861" spans="1:33" x14ac:dyDescent="0.3">
      <c r="A861" s="135"/>
      <c r="B861" s="113"/>
      <c r="C861" s="176"/>
      <c r="D861" s="28"/>
      <c r="E861" s="33"/>
      <c r="F861" s="28"/>
      <c r="G861" s="23"/>
      <c r="H861" s="25"/>
      <c r="I861" s="44"/>
      <c r="J861" s="45"/>
      <c r="K861" s="139"/>
      <c r="L861" s="25"/>
      <c r="M861" s="166"/>
      <c r="N861" s="166"/>
      <c r="O861" s="166"/>
      <c r="P861" s="166"/>
      <c r="Q861" s="166"/>
      <c r="R861" s="166"/>
      <c r="S861" s="166"/>
      <c r="T861" s="60"/>
      <c r="U861" s="61"/>
      <c r="V861" s="61"/>
      <c r="W861" s="61"/>
      <c r="X861" s="61"/>
      <c r="Y861" s="61"/>
      <c r="Z861" s="62"/>
      <c r="AA861" s="67"/>
      <c r="AB861" s="68"/>
      <c r="AC861" s="68"/>
      <c r="AD861" s="68"/>
      <c r="AE861" s="68"/>
      <c r="AF861" s="68"/>
      <c r="AG861" s="69"/>
    </row>
    <row r="862" spans="1:33" x14ac:dyDescent="0.3">
      <c r="A862" s="135"/>
      <c r="B862" s="113"/>
      <c r="C862" s="176"/>
      <c r="D862" s="28"/>
      <c r="E862" s="33"/>
      <c r="F862" s="28"/>
      <c r="G862" s="23"/>
      <c r="H862" s="25"/>
      <c r="I862" s="44"/>
      <c r="J862" s="45"/>
      <c r="K862" s="139"/>
      <c r="L862" s="25"/>
      <c r="M862" s="166"/>
      <c r="N862" s="166"/>
      <c r="O862" s="166"/>
      <c r="P862" s="166"/>
      <c r="Q862" s="166"/>
      <c r="R862" s="166"/>
      <c r="S862" s="166"/>
      <c r="T862" s="60"/>
      <c r="U862" s="61"/>
      <c r="V862" s="61"/>
      <c r="W862" s="61"/>
      <c r="X862" s="61"/>
      <c r="Y862" s="61"/>
      <c r="Z862" s="62"/>
      <c r="AA862" s="67"/>
      <c r="AB862" s="68"/>
      <c r="AC862" s="68"/>
      <c r="AD862" s="68"/>
      <c r="AE862" s="68"/>
      <c r="AF862" s="68"/>
      <c r="AG862" s="69"/>
    </row>
    <row r="863" spans="1:33" x14ac:dyDescent="0.3">
      <c r="A863" s="135"/>
      <c r="B863" s="113"/>
      <c r="C863" s="176"/>
      <c r="D863" s="28"/>
      <c r="E863" s="33"/>
      <c r="F863" s="28"/>
      <c r="G863" s="23"/>
      <c r="H863" s="25"/>
      <c r="I863" s="44"/>
      <c r="J863" s="45"/>
      <c r="K863" s="139"/>
      <c r="L863" s="25"/>
      <c r="M863" s="166"/>
      <c r="N863" s="166"/>
      <c r="O863" s="166"/>
      <c r="P863" s="166"/>
      <c r="Q863" s="166"/>
      <c r="R863" s="166"/>
      <c r="S863" s="166"/>
      <c r="T863" s="60"/>
      <c r="U863" s="61"/>
      <c r="V863" s="61"/>
      <c r="W863" s="61"/>
      <c r="X863" s="61"/>
      <c r="Y863" s="61"/>
      <c r="Z863" s="62"/>
      <c r="AA863" s="67"/>
      <c r="AB863" s="68"/>
      <c r="AC863" s="68"/>
      <c r="AD863" s="68"/>
      <c r="AE863" s="68"/>
      <c r="AF863" s="68"/>
      <c r="AG863" s="69"/>
    </row>
    <row r="864" spans="1:33" x14ac:dyDescent="0.3">
      <c r="A864" s="135"/>
      <c r="B864" s="113"/>
      <c r="C864" s="176"/>
      <c r="D864" s="28"/>
      <c r="E864" s="33"/>
      <c r="F864" s="28"/>
      <c r="G864" s="23"/>
      <c r="H864" s="25"/>
      <c r="I864" s="44"/>
      <c r="J864" s="45"/>
      <c r="K864" s="139"/>
      <c r="L864" s="25"/>
      <c r="M864" s="166"/>
      <c r="N864" s="166"/>
      <c r="O864" s="166"/>
      <c r="P864" s="166"/>
      <c r="Q864" s="166"/>
      <c r="R864" s="166"/>
      <c r="S864" s="166"/>
      <c r="T864" s="60"/>
      <c r="U864" s="61"/>
      <c r="V864" s="61"/>
      <c r="W864" s="61"/>
      <c r="X864" s="61"/>
      <c r="Y864" s="61"/>
      <c r="Z864" s="62"/>
      <c r="AA864" s="67"/>
      <c r="AB864" s="68"/>
      <c r="AC864" s="68"/>
      <c r="AD864" s="68"/>
      <c r="AE864" s="68"/>
      <c r="AF864" s="68"/>
      <c r="AG864" s="69"/>
    </row>
    <row r="865" spans="1:33" x14ac:dyDescent="0.3">
      <c r="A865" s="135"/>
      <c r="B865" s="113"/>
      <c r="C865" s="176"/>
      <c r="D865" s="28"/>
      <c r="E865" s="33"/>
      <c r="F865" s="28"/>
      <c r="G865" s="23"/>
      <c r="H865" s="25"/>
      <c r="I865" s="44"/>
      <c r="J865" s="45"/>
      <c r="K865" s="139"/>
      <c r="L865" s="25"/>
      <c r="M865" s="166"/>
      <c r="N865" s="166"/>
      <c r="O865" s="166"/>
      <c r="P865" s="166"/>
      <c r="Q865" s="166"/>
      <c r="R865" s="166"/>
      <c r="S865" s="166"/>
      <c r="T865" s="60"/>
      <c r="U865" s="61"/>
      <c r="V865" s="61"/>
      <c r="W865" s="61"/>
      <c r="X865" s="61"/>
      <c r="Y865" s="61"/>
      <c r="Z865" s="62"/>
      <c r="AA865" s="67"/>
      <c r="AB865" s="68"/>
      <c r="AC865" s="68"/>
      <c r="AD865" s="68"/>
      <c r="AE865" s="68"/>
      <c r="AF865" s="68"/>
      <c r="AG865" s="69"/>
    </row>
    <row r="866" spans="1:33" x14ac:dyDescent="0.3">
      <c r="A866" s="135"/>
      <c r="B866" s="113"/>
      <c r="C866" s="176"/>
      <c r="D866" s="28"/>
      <c r="E866" s="33"/>
      <c r="F866" s="28"/>
      <c r="G866" s="23"/>
      <c r="H866" s="25"/>
      <c r="I866" s="44"/>
      <c r="J866" s="45"/>
      <c r="K866" s="139"/>
      <c r="L866" s="25"/>
      <c r="M866" s="166"/>
      <c r="N866" s="166"/>
      <c r="O866" s="166"/>
      <c r="P866" s="166"/>
      <c r="Q866" s="166"/>
      <c r="R866" s="166"/>
      <c r="S866" s="166"/>
      <c r="T866" s="60"/>
      <c r="U866" s="61"/>
      <c r="V866" s="61"/>
      <c r="W866" s="61"/>
      <c r="X866" s="61"/>
      <c r="Y866" s="61"/>
      <c r="Z866" s="62"/>
      <c r="AA866" s="67"/>
      <c r="AB866" s="68"/>
      <c r="AC866" s="68"/>
      <c r="AD866" s="68"/>
      <c r="AE866" s="68"/>
      <c r="AF866" s="68"/>
      <c r="AG866" s="69"/>
    </row>
    <row r="867" spans="1:33" x14ac:dyDescent="0.3">
      <c r="A867" s="135"/>
      <c r="B867" s="113"/>
      <c r="C867" s="176"/>
      <c r="D867" s="28"/>
      <c r="E867" s="33"/>
      <c r="F867" s="28"/>
      <c r="G867" s="23"/>
      <c r="H867" s="25"/>
      <c r="I867" s="44"/>
      <c r="J867" s="45"/>
      <c r="K867" s="139"/>
      <c r="L867" s="25"/>
      <c r="M867" s="166"/>
      <c r="N867" s="166"/>
      <c r="O867" s="166"/>
      <c r="P867" s="166"/>
      <c r="Q867" s="166"/>
      <c r="R867" s="166"/>
      <c r="S867" s="166"/>
      <c r="T867" s="60"/>
      <c r="U867" s="61"/>
      <c r="V867" s="61"/>
      <c r="W867" s="61"/>
      <c r="X867" s="61"/>
      <c r="Y867" s="61"/>
      <c r="Z867" s="62"/>
      <c r="AA867" s="67"/>
      <c r="AB867" s="68"/>
      <c r="AC867" s="68"/>
      <c r="AD867" s="68"/>
      <c r="AE867" s="68"/>
      <c r="AF867" s="68"/>
      <c r="AG867" s="69"/>
    </row>
    <row r="868" spans="1:33" x14ac:dyDescent="0.3">
      <c r="A868" s="135"/>
      <c r="B868" s="113"/>
      <c r="C868" s="176"/>
      <c r="D868" s="28"/>
      <c r="E868" s="33"/>
      <c r="F868" s="28"/>
      <c r="G868" s="23"/>
      <c r="H868" s="25"/>
      <c r="I868" s="44"/>
      <c r="J868" s="45"/>
      <c r="K868" s="139"/>
      <c r="L868" s="25"/>
      <c r="M868" s="166"/>
      <c r="N868" s="166"/>
      <c r="O868" s="166"/>
      <c r="P868" s="166"/>
      <c r="Q868" s="166"/>
      <c r="R868" s="166"/>
      <c r="S868" s="166"/>
      <c r="T868" s="60"/>
      <c r="U868" s="61"/>
      <c r="V868" s="61"/>
      <c r="W868" s="61"/>
      <c r="X868" s="61"/>
      <c r="Y868" s="61"/>
      <c r="Z868" s="62"/>
      <c r="AA868" s="67"/>
      <c r="AB868" s="68"/>
      <c r="AC868" s="68"/>
      <c r="AD868" s="68"/>
      <c r="AE868" s="68"/>
      <c r="AF868" s="68"/>
      <c r="AG868" s="69"/>
    </row>
    <row r="869" spans="1:33" x14ac:dyDescent="0.3">
      <c r="A869" s="135"/>
      <c r="B869" s="113"/>
      <c r="C869" s="176"/>
      <c r="D869" s="28"/>
      <c r="E869" s="33"/>
      <c r="F869" s="28"/>
      <c r="G869" s="23"/>
      <c r="H869" s="25"/>
      <c r="I869" s="44"/>
      <c r="J869" s="45"/>
      <c r="K869" s="139"/>
      <c r="L869" s="25"/>
      <c r="M869" s="166"/>
      <c r="N869" s="166"/>
      <c r="O869" s="166"/>
      <c r="P869" s="166"/>
      <c r="Q869" s="166"/>
      <c r="R869" s="166"/>
      <c r="S869" s="166"/>
      <c r="T869" s="60"/>
      <c r="U869" s="61"/>
      <c r="V869" s="61"/>
      <c r="W869" s="61"/>
      <c r="X869" s="61"/>
      <c r="Y869" s="61"/>
      <c r="Z869" s="62"/>
      <c r="AA869" s="67"/>
      <c r="AB869" s="68"/>
      <c r="AC869" s="68"/>
      <c r="AD869" s="68"/>
      <c r="AE869" s="68"/>
      <c r="AF869" s="68"/>
      <c r="AG869" s="69"/>
    </row>
    <row r="870" spans="1:33" x14ac:dyDescent="0.3">
      <c r="A870" s="135"/>
      <c r="B870" s="113"/>
      <c r="C870" s="176"/>
      <c r="D870" s="28"/>
      <c r="E870" s="33"/>
      <c r="F870" s="28"/>
      <c r="G870" s="23"/>
      <c r="H870" s="25"/>
      <c r="I870" s="44"/>
      <c r="J870" s="45"/>
      <c r="K870" s="139"/>
      <c r="L870" s="25"/>
      <c r="M870" s="166"/>
      <c r="N870" s="166"/>
      <c r="O870" s="166"/>
      <c r="P870" s="166"/>
      <c r="Q870" s="166"/>
      <c r="R870" s="166"/>
      <c r="S870" s="166"/>
      <c r="T870" s="60"/>
      <c r="U870" s="61"/>
      <c r="V870" s="61"/>
      <c r="W870" s="61"/>
      <c r="X870" s="61"/>
      <c r="Y870" s="61"/>
      <c r="Z870" s="62"/>
      <c r="AA870" s="67"/>
      <c r="AB870" s="68"/>
      <c r="AC870" s="68"/>
      <c r="AD870" s="68"/>
      <c r="AE870" s="68"/>
      <c r="AF870" s="68"/>
      <c r="AG870" s="69"/>
    </row>
    <row r="871" spans="1:33" x14ac:dyDescent="0.3">
      <c r="A871" s="135"/>
      <c r="B871" s="113"/>
      <c r="C871" s="176"/>
      <c r="D871" s="28"/>
      <c r="E871" s="33"/>
      <c r="F871" s="28"/>
      <c r="G871" s="23"/>
      <c r="H871" s="25"/>
      <c r="I871" s="44"/>
      <c r="J871" s="45"/>
      <c r="K871" s="139"/>
      <c r="L871" s="25"/>
      <c r="M871" s="166"/>
      <c r="N871" s="166"/>
      <c r="O871" s="166"/>
      <c r="P871" s="166"/>
      <c r="Q871" s="166"/>
      <c r="R871" s="166"/>
      <c r="S871" s="166"/>
      <c r="T871" s="60"/>
      <c r="U871" s="61"/>
      <c r="V871" s="61"/>
      <c r="W871" s="61"/>
      <c r="X871" s="61"/>
      <c r="Y871" s="61"/>
      <c r="Z871" s="62"/>
      <c r="AA871" s="67"/>
      <c r="AB871" s="68"/>
      <c r="AC871" s="68"/>
      <c r="AD871" s="68"/>
      <c r="AE871" s="68"/>
      <c r="AF871" s="68"/>
      <c r="AG871" s="69"/>
    </row>
    <row r="872" spans="1:33" x14ac:dyDescent="0.3">
      <c r="A872" s="135"/>
      <c r="B872" s="113"/>
      <c r="C872" s="176"/>
      <c r="D872" s="28"/>
      <c r="E872" s="33"/>
      <c r="F872" s="28"/>
      <c r="G872" s="23"/>
      <c r="H872" s="25"/>
      <c r="I872" s="44"/>
      <c r="J872" s="45"/>
      <c r="K872" s="139"/>
      <c r="L872" s="25"/>
      <c r="M872" s="166"/>
      <c r="N872" s="166"/>
      <c r="O872" s="166"/>
      <c r="P872" s="166"/>
      <c r="Q872" s="166"/>
      <c r="R872" s="166"/>
      <c r="S872" s="166"/>
      <c r="T872" s="60"/>
      <c r="U872" s="61"/>
      <c r="V872" s="61"/>
      <c r="W872" s="61"/>
      <c r="X872" s="61"/>
      <c r="Y872" s="61"/>
      <c r="Z872" s="62"/>
      <c r="AA872" s="67"/>
      <c r="AB872" s="68"/>
      <c r="AC872" s="68"/>
      <c r="AD872" s="68"/>
      <c r="AE872" s="68"/>
      <c r="AF872" s="68"/>
      <c r="AG872" s="69"/>
    </row>
    <row r="873" spans="1:33" x14ac:dyDescent="0.3">
      <c r="A873" s="135"/>
      <c r="B873" s="113"/>
      <c r="C873" s="176"/>
      <c r="D873" s="28"/>
      <c r="E873" s="33"/>
      <c r="F873" s="28"/>
      <c r="G873" s="23"/>
      <c r="H873" s="25"/>
      <c r="I873" s="44"/>
      <c r="J873" s="45"/>
      <c r="K873" s="139"/>
      <c r="L873" s="25"/>
      <c r="M873" s="166"/>
      <c r="N873" s="166"/>
      <c r="O873" s="166"/>
      <c r="P873" s="166"/>
      <c r="Q873" s="166"/>
      <c r="R873" s="166"/>
      <c r="S873" s="166"/>
      <c r="T873" s="60"/>
      <c r="U873" s="61"/>
      <c r="V873" s="61"/>
      <c r="W873" s="61"/>
      <c r="X873" s="61"/>
      <c r="Y873" s="61"/>
      <c r="Z873" s="62"/>
      <c r="AA873" s="67"/>
      <c r="AB873" s="68"/>
      <c r="AC873" s="68"/>
      <c r="AD873" s="68"/>
      <c r="AE873" s="68"/>
      <c r="AF873" s="68"/>
      <c r="AG873" s="69"/>
    </row>
    <row r="874" spans="1:33" x14ac:dyDescent="0.3">
      <c r="A874" s="135"/>
      <c r="B874" s="113"/>
      <c r="C874" s="176"/>
      <c r="D874" s="28"/>
      <c r="E874" s="33"/>
      <c r="F874" s="28"/>
      <c r="G874" s="23"/>
      <c r="H874" s="25"/>
      <c r="I874" s="44"/>
      <c r="J874" s="45"/>
      <c r="K874" s="139"/>
      <c r="L874" s="25"/>
      <c r="M874" s="166"/>
      <c r="N874" s="166"/>
      <c r="O874" s="166"/>
      <c r="P874" s="166"/>
      <c r="Q874" s="166"/>
      <c r="R874" s="166"/>
      <c r="S874" s="166"/>
      <c r="T874" s="60"/>
      <c r="U874" s="61"/>
      <c r="V874" s="61"/>
      <c r="W874" s="61"/>
      <c r="X874" s="61"/>
      <c r="Y874" s="61"/>
      <c r="Z874" s="62"/>
      <c r="AA874" s="67"/>
      <c r="AB874" s="68"/>
      <c r="AC874" s="68"/>
      <c r="AD874" s="68"/>
      <c r="AE874" s="68"/>
      <c r="AF874" s="68"/>
      <c r="AG874" s="69"/>
    </row>
    <row r="875" spans="1:33" x14ac:dyDescent="0.3">
      <c r="A875" s="135"/>
      <c r="B875" s="113"/>
      <c r="C875" s="176"/>
      <c r="D875" s="28"/>
      <c r="E875" s="33"/>
      <c r="F875" s="28"/>
      <c r="G875" s="23"/>
      <c r="H875" s="25"/>
      <c r="I875" s="44"/>
      <c r="J875" s="45"/>
      <c r="K875" s="139"/>
      <c r="L875" s="25"/>
      <c r="M875" s="166"/>
      <c r="N875" s="166"/>
      <c r="O875" s="166"/>
      <c r="P875" s="166"/>
      <c r="Q875" s="166"/>
      <c r="R875" s="166"/>
      <c r="S875" s="166"/>
      <c r="T875" s="60"/>
      <c r="U875" s="61"/>
      <c r="V875" s="61"/>
      <c r="W875" s="61"/>
      <c r="X875" s="61"/>
      <c r="Y875" s="61"/>
      <c r="Z875" s="62"/>
      <c r="AA875" s="67"/>
      <c r="AB875" s="68"/>
      <c r="AC875" s="68"/>
      <c r="AD875" s="68"/>
      <c r="AE875" s="68"/>
      <c r="AF875" s="68"/>
      <c r="AG875" s="69"/>
    </row>
    <row r="876" spans="1:33" x14ac:dyDescent="0.3">
      <c r="A876" s="135"/>
      <c r="B876" s="113"/>
      <c r="C876" s="176"/>
      <c r="D876" s="28"/>
      <c r="E876" s="33"/>
      <c r="F876" s="28"/>
      <c r="G876" s="23"/>
      <c r="H876" s="25"/>
      <c r="I876" s="44"/>
      <c r="J876" s="45"/>
      <c r="K876" s="139"/>
      <c r="L876" s="25"/>
      <c r="M876" s="166"/>
      <c r="N876" s="166"/>
      <c r="O876" s="166"/>
      <c r="P876" s="166"/>
      <c r="Q876" s="166"/>
      <c r="R876" s="166"/>
      <c r="S876" s="166"/>
      <c r="T876" s="60"/>
      <c r="U876" s="61"/>
      <c r="V876" s="61"/>
      <c r="W876" s="61"/>
      <c r="X876" s="61"/>
      <c r="Y876" s="61"/>
      <c r="Z876" s="62"/>
      <c r="AA876" s="67"/>
      <c r="AB876" s="68"/>
      <c r="AC876" s="68"/>
      <c r="AD876" s="68"/>
      <c r="AE876" s="68"/>
      <c r="AF876" s="68"/>
      <c r="AG876" s="69"/>
    </row>
    <row r="877" spans="1:33" x14ac:dyDescent="0.3">
      <c r="A877" s="135"/>
      <c r="B877" s="113"/>
      <c r="C877" s="176"/>
      <c r="D877" s="28"/>
      <c r="E877" s="33"/>
      <c r="F877" s="28"/>
      <c r="G877" s="23"/>
      <c r="H877" s="25"/>
      <c r="I877" s="44"/>
      <c r="J877" s="45"/>
      <c r="K877" s="139"/>
      <c r="L877" s="25"/>
      <c r="M877" s="166"/>
      <c r="N877" s="166"/>
      <c r="O877" s="166"/>
      <c r="P877" s="166"/>
      <c r="Q877" s="166"/>
      <c r="R877" s="166"/>
      <c r="S877" s="166"/>
      <c r="T877" s="60"/>
      <c r="U877" s="61"/>
      <c r="V877" s="61"/>
      <c r="W877" s="61"/>
      <c r="X877" s="61"/>
      <c r="Y877" s="61"/>
      <c r="Z877" s="62"/>
      <c r="AA877" s="67"/>
      <c r="AB877" s="68"/>
      <c r="AC877" s="68"/>
      <c r="AD877" s="68"/>
      <c r="AE877" s="68"/>
      <c r="AF877" s="68"/>
      <c r="AG877" s="69"/>
    </row>
    <row r="878" spans="1:33" x14ac:dyDescent="0.3">
      <c r="A878" s="135"/>
      <c r="B878" s="113"/>
      <c r="C878" s="176"/>
      <c r="D878" s="28"/>
      <c r="E878" s="33"/>
      <c r="F878" s="28"/>
      <c r="G878" s="23"/>
      <c r="H878" s="25"/>
      <c r="I878" s="44"/>
      <c r="J878" s="45"/>
      <c r="K878" s="139"/>
      <c r="L878" s="25"/>
      <c r="M878" s="166"/>
      <c r="N878" s="166"/>
      <c r="O878" s="166"/>
      <c r="P878" s="166"/>
      <c r="Q878" s="166"/>
      <c r="R878" s="166"/>
      <c r="S878" s="166"/>
      <c r="T878" s="60"/>
      <c r="U878" s="61"/>
      <c r="V878" s="61"/>
      <c r="W878" s="61"/>
      <c r="X878" s="61"/>
      <c r="Y878" s="61"/>
      <c r="Z878" s="62"/>
      <c r="AA878" s="67"/>
      <c r="AB878" s="68"/>
      <c r="AC878" s="68"/>
      <c r="AD878" s="68"/>
      <c r="AE878" s="68"/>
      <c r="AF878" s="68"/>
      <c r="AG878" s="69"/>
    </row>
    <row r="879" spans="1:33" x14ac:dyDescent="0.3">
      <c r="A879" s="135"/>
      <c r="B879" s="113"/>
      <c r="C879" s="176"/>
      <c r="D879" s="28"/>
      <c r="E879" s="33"/>
      <c r="F879" s="28"/>
      <c r="G879" s="23"/>
      <c r="H879" s="25"/>
      <c r="I879" s="44"/>
      <c r="J879" s="45"/>
      <c r="K879" s="139"/>
      <c r="L879" s="25"/>
      <c r="M879" s="166"/>
      <c r="N879" s="166"/>
      <c r="O879" s="166"/>
      <c r="P879" s="166"/>
      <c r="Q879" s="166"/>
      <c r="R879" s="166"/>
      <c r="S879" s="166"/>
      <c r="T879" s="60"/>
      <c r="U879" s="61"/>
      <c r="V879" s="61"/>
      <c r="W879" s="61"/>
      <c r="X879" s="61"/>
      <c r="Y879" s="61"/>
      <c r="Z879" s="62"/>
      <c r="AA879" s="67"/>
      <c r="AB879" s="68"/>
      <c r="AC879" s="68"/>
      <c r="AD879" s="68"/>
      <c r="AE879" s="68"/>
      <c r="AF879" s="68"/>
      <c r="AG879" s="69"/>
    </row>
    <row r="880" spans="1:33" x14ac:dyDescent="0.3">
      <c r="A880" s="135"/>
      <c r="B880" s="113"/>
      <c r="C880" s="176"/>
      <c r="D880" s="28"/>
      <c r="E880" s="33"/>
      <c r="F880" s="28"/>
      <c r="G880" s="23"/>
      <c r="H880" s="25"/>
      <c r="I880" s="44"/>
      <c r="J880" s="45"/>
      <c r="K880" s="139"/>
      <c r="L880" s="25"/>
      <c r="M880" s="166"/>
      <c r="N880" s="166"/>
      <c r="O880" s="166"/>
      <c r="P880" s="166"/>
      <c r="Q880" s="166"/>
      <c r="R880" s="166"/>
      <c r="S880" s="166"/>
      <c r="T880" s="60"/>
      <c r="U880" s="61"/>
      <c r="V880" s="61"/>
      <c r="W880" s="61"/>
      <c r="X880" s="61"/>
      <c r="Y880" s="61"/>
      <c r="Z880" s="62"/>
      <c r="AA880" s="67"/>
      <c r="AB880" s="68"/>
      <c r="AC880" s="68"/>
      <c r="AD880" s="68"/>
      <c r="AE880" s="68"/>
      <c r="AF880" s="68"/>
      <c r="AG880" s="69"/>
    </row>
    <row r="881" spans="1:33" x14ac:dyDescent="0.3">
      <c r="A881" s="135"/>
      <c r="B881" s="113"/>
      <c r="C881" s="176"/>
      <c r="D881" s="28"/>
      <c r="E881" s="33"/>
      <c r="F881" s="28"/>
      <c r="G881" s="23"/>
      <c r="H881" s="25"/>
      <c r="I881" s="44"/>
      <c r="J881" s="45"/>
      <c r="K881" s="139"/>
      <c r="L881" s="25"/>
      <c r="M881" s="166"/>
      <c r="N881" s="166"/>
      <c r="O881" s="166"/>
      <c r="P881" s="166"/>
      <c r="Q881" s="166"/>
      <c r="R881" s="166"/>
      <c r="S881" s="166"/>
      <c r="T881" s="60"/>
      <c r="U881" s="61"/>
      <c r="V881" s="61"/>
      <c r="W881" s="61"/>
      <c r="X881" s="61"/>
      <c r="Y881" s="61"/>
      <c r="Z881" s="62"/>
      <c r="AA881" s="67"/>
      <c r="AB881" s="68"/>
      <c r="AC881" s="68"/>
      <c r="AD881" s="68"/>
      <c r="AE881" s="68"/>
      <c r="AF881" s="68"/>
      <c r="AG881" s="69"/>
    </row>
    <row r="882" spans="1:33" x14ac:dyDescent="0.3">
      <c r="A882" s="135"/>
      <c r="B882" s="113"/>
      <c r="C882" s="176"/>
      <c r="D882" s="28"/>
      <c r="E882" s="33"/>
      <c r="F882" s="28"/>
      <c r="G882" s="23"/>
      <c r="H882" s="25"/>
      <c r="I882" s="44"/>
      <c r="J882" s="45"/>
      <c r="K882" s="139"/>
      <c r="L882" s="25"/>
      <c r="M882" s="166"/>
      <c r="N882" s="166"/>
      <c r="O882" s="166"/>
      <c r="P882" s="166"/>
      <c r="Q882" s="166"/>
      <c r="R882" s="166"/>
      <c r="S882" s="166"/>
      <c r="T882" s="60"/>
      <c r="U882" s="61"/>
      <c r="V882" s="61"/>
      <c r="W882" s="61"/>
      <c r="X882" s="61"/>
      <c r="Y882" s="61"/>
      <c r="Z882" s="62"/>
      <c r="AA882" s="67"/>
      <c r="AB882" s="68"/>
      <c r="AC882" s="68"/>
      <c r="AD882" s="68"/>
      <c r="AE882" s="68"/>
      <c r="AF882" s="68"/>
      <c r="AG882" s="69"/>
    </row>
    <row r="883" spans="1:33" x14ac:dyDescent="0.3">
      <c r="A883" s="135"/>
      <c r="B883" s="113"/>
      <c r="C883" s="176"/>
      <c r="D883" s="28"/>
      <c r="E883" s="33"/>
      <c r="F883" s="28"/>
      <c r="G883" s="23"/>
      <c r="H883" s="25"/>
      <c r="I883" s="44"/>
      <c r="J883" s="45"/>
      <c r="K883" s="139"/>
      <c r="L883" s="25"/>
      <c r="M883" s="166"/>
      <c r="N883" s="166"/>
      <c r="O883" s="166"/>
      <c r="P883" s="166"/>
      <c r="Q883" s="166"/>
      <c r="R883" s="166"/>
      <c r="S883" s="166"/>
      <c r="T883" s="60"/>
      <c r="U883" s="61"/>
      <c r="V883" s="61"/>
      <c r="W883" s="61"/>
      <c r="X883" s="61"/>
      <c r="Y883" s="61"/>
      <c r="Z883" s="62"/>
      <c r="AA883" s="67"/>
      <c r="AB883" s="68"/>
      <c r="AC883" s="68"/>
      <c r="AD883" s="68"/>
      <c r="AE883" s="68"/>
      <c r="AF883" s="68"/>
      <c r="AG883" s="69"/>
    </row>
    <row r="884" spans="1:33" x14ac:dyDescent="0.3">
      <c r="A884" s="135"/>
      <c r="B884" s="113"/>
      <c r="C884" s="176"/>
      <c r="D884" s="28"/>
      <c r="E884" s="33"/>
      <c r="F884" s="28"/>
      <c r="G884" s="23"/>
      <c r="H884" s="25"/>
      <c r="I884" s="44"/>
      <c r="J884" s="45"/>
      <c r="K884" s="139"/>
      <c r="L884" s="25"/>
      <c r="M884" s="166"/>
      <c r="N884" s="166"/>
      <c r="O884" s="166"/>
      <c r="P884" s="166"/>
      <c r="Q884" s="166"/>
      <c r="R884" s="166"/>
      <c r="S884" s="166"/>
      <c r="T884" s="60"/>
      <c r="U884" s="61"/>
      <c r="V884" s="61"/>
      <c r="W884" s="61"/>
      <c r="X884" s="61"/>
      <c r="Y884" s="61"/>
      <c r="Z884" s="62"/>
      <c r="AA884" s="67"/>
      <c r="AB884" s="68"/>
      <c r="AC884" s="68"/>
      <c r="AD884" s="68"/>
      <c r="AE884" s="68"/>
      <c r="AF884" s="68"/>
      <c r="AG884" s="69"/>
    </row>
    <row r="885" spans="1:33" x14ac:dyDescent="0.3">
      <c r="A885" s="135"/>
      <c r="B885" s="113"/>
      <c r="C885" s="176"/>
      <c r="D885" s="28"/>
      <c r="E885" s="33"/>
      <c r="F885" s="28"/>
      <c r="G885" s="23"/>
      <c r="H885" s="25"/>
      <c r="I885" s="44"/>
      <c r="J885" s="45"/>
      <c r="K885" s="139"/>
      <c r="L885" s="25"/>
      <c r="M885" s="166"/>
      <c r="N885" s="166"/>
      <c r="O885" s="166"/>
      <c r="P885" s="166"/>
      <c r="Q885" s="166"/>
      <c r="R885" s="166"/>
      <c r="S885" s="166"/>
      <c r="T885" s="60"/>
      <c r="U885" s="61"/>
      <c r="V885" s="61"/>
      <c r="W885" s="61"/>
      <c r="X885" s="61"/>
      <c r="Y885" s="61"/>
      <c r="Z885" s="62"/>
      <c r="AA885" s="67"/>
      <c r="AB885" s="68"/>
      <c r="AC885" s="68"/>
      <c r="AD885" s="68"/>
      <c r="AE885" s="68"/>
      <c r="AF885" s="68"/>
      <c r="AG885" s="69"/>
    </row>
    <row r="886" spans="1:33" x14ac:dyDescent="0.3">
      <c r="A886" s="135"/>
      <c r="B886" s="113"/>
      <c r="C886" s="176"/>
      <c r="D886" s="28"/>
      <c r="E886" s="33"/>
      <c r="F886" s="28"/>
      <c r="G886" s="23"/>
      <c r="H886" s="25"/>
      <c r="I886" s="44"/>
      <c r="J886" s="45"/>
      <c r="K886" s="139"/>
      <c r="L886" s="25"/>
      <c r="M886" s="166"/>
      <c r="N886" s="166"/>
      <c r="O886" s="166"/>
      <c r="P886" s="166"/>
      <c r="Q886" s="166"/>
      <c r="R886" s="166"/>
      <c r="S886" s="166"/>
      <c r="T886" s="60"/>
      <c r="U886" s="61"/>
      <c r="V886" s="61"/>
      <c r="W886" s="61"/>
      <c r="X886" s="61"/>
      <c r="Y886" s="61"/>
      <c r="Z886" s="62"/>
      <c r="AA886" s="67"/>
      <c r="AB886" s="68"/>
      <c r="AC886" s="68"/>
      <c r="AD886" s="68"/>
      <c r="AE886" s="68"/>
      <c r="AF886" s="68"/>
      <c r="AG886" s="69"/>
    </row>
    <row r="887" spans="1:33" x14ac:dyDescent="0.3">
      <c r="A887" s="135"/>
      <c r="B887" s="113"/>
      <c r="C887" s="176"/>
      <c r="D887" s="28"/>
      <c r="E887" s="33"/>
      <c r="F887" s="28"/>
      <c r="G887" s="23"/>
      <c r="H887" s="25"/>
      <c r="I887" s="44"/>
      <c r="J887" s="45"/>
      <c r="K887" s="139"/>
      <c r="L887" s="25"/>
      <c r="M887" s="166"/>
      <c r="N887" s="166"/>
      <c r="O887" s="166"/>
      <c r="P887" s="166"/>
      <c r="Q887" s="166"/>
      <c r="R887" s="166"/>
      <c r="S887" s="166"/>
      <c r="T887" s="60"/>
      <c r="U887" s="61"/>
      <c r="V887" s="61"/>
      <c r="W887" s="61"/>
      <c r="X887" s="61"/>
      <c r="Y887" s="61"/>
      <c r="Z887" s="62"/>
      <c r="AA887" s="67"/>
      <c r="AB887" s="68"/>
      <c r="AC887" s="68"/>
      <c r="AD887" s="68"/>
      <c r="AE887" s="68"/>
      <c r="AF887" s="68"/>
      <c r="AG887" s="69"/>
    </row>
    <row r="888" spans="1:33" x14ac:dyDescent="0.3">
      <c r="A888" s="135"/>
      <c r="B888" s="113"/>
      <c r="C888" s="176"/>
      <c r="D888" s="28"/>
      <c r="E888" s="33"/>
      <c r="F888" s="28"/>
      <c r="G888" s="23"/>
      <c r="H888" s="25"/>
      <c r="I888" s="44"/>
      <c r="J888" s="45"/>
      <c r="K888" s="139"/>
      <c r="L888" s="25"/>
      <c r="M888" s="166"/>
      <c r="N888" s="166"/>
      <c r="O888" s="166"/>
      <c r="P888" s="166"/>
      <c r="Q888" s="166"/>
      <c r="R888" s="166"/>
      <c r="S888" s="166"/>
      <c r="T888" s="60"/>
      <c r="U888" s="61"/>
      <c r="V888" s="61"/>
      <c r="W888" s="61"/>
      <c r="X888" s="61"/>
      <c r="Y888" s="61"/>
      <c r="Z888" s="62"/>
      <c r="AA888" s="67"/>
      <c r="AB888" s="68"/>
      <c r="AC888" s="68"/>
      <c r="AD888" s="68"/>
      <c r="AE888" s="68"/>
      <c r="AF888" s="68"/>
      <c r="AG888" s="69"/>
    </row>
    <row r="889" spans="1:33" x14ac:dyDescent="0.3">
      <c r="A889" s="135"/>
      <c r="B889" s="113"/>
      <c r="C889" s="176"/>
      <c r="D889" s="28"/>
      <c r="E889" s="33"/>
      <c r="F889" s="28"/>
      <c r="G889" s="23"/>
      <c r="H889" s="25"/>
      <c r="I889" s="44"/>
      <c r="J889" s="45"/>
      <c r="K889" s="139"/>
      <c r="L889" s="25"/>
      <c r="M889" s="166"/>
      <c r="N889" s="166"/>
      <c r="O889" s="166"/>
      <c r="P889" s="166"/>
      <c r="Q889" s="166"/>
      <c r="R889" s="166"/>
      <c r="S889" s="166"/>
      <c r="T889" s="60"/>
      <c r="U889" s="61"/>
      <c r="V889" s="61"/>
      <c r="W889" s="61"/>
      <c r="X889" s="61"/>
      <c r="Y889" s="61"/>
      <c r="Z889" s="62"/>
      <c r="AA889" s="67"/>
      <c r="AB889" s="68"/>
      <c r="AC889" s="68"/>
      <c r="AD889" s="68"/>
      <c r="AE889" s="68"/>
      <c r="AF889" s="68"/>
      <c r="AG889" s="69"/>
    </row>
    <row r="890" spans="1:33" x14ac:dyDescent="0.3">
      <c r="A890" s="135"/>
      <c r="B890" s="113"/>
      <c r="C890" s="176"/>
      <c r="D890" s="28"/>
      <c r="E890" s="33"/>
      <c r="F890" s="28"/>
      <c r="G890" s="23"/>
      <c r="H890" s="25"/>
      <c r="I890" s="44"/>
      <c r="J890" s="45"/>
      <c r="K890" s="139"/>
      <c r="L890" s="25"/>
      <c r="M890" s="166"/>
      <c r="N890" s="166"/>
      <c r="O890" s="166"/>
      <c r="P890" s="166"/>
      <c r="Q890" s="166"/>
      <c r="R890" s="166"/>
      <c r="S890" s="166"/>
      <c r="T890" s="60"/>
      <c r="U890" s="61"/>
      <c r="V890" s="61"/>
      <c r="W890" s="61"/>
      <c r="X890" s="61"/>
      <c r="Y890" s="61"/>
      <c r="Z890" s="62"/>
      <c r="AA890" s="67"/>
      <c r="AB890" s="68"/>
      <c r="AC890" s="68"/>
      <c r="AD890" s="68"/>
      <c r="AE890" s="68"/>
      <c r="AF890" s="68"/>
      <c r="AG890" s="69"/>
    </row>
    <row r="891" spans="1:33" x14ac:dyDescent="0.3">
      <c r="A891" s="135"/>
      <c r="B891" s="113"/>
      <c r="C891" s="176"/>
      <c r="D891" s="28"/>
      <c r="E891" s="33"/>
      <c r="F891" s="28"/>
      <c r="G891" s="23"/>
      <c r="H891" s="25"/>
      <c r="I891" s="44"/>
      <c r="J891" s="45"/>
      <c r="K891" s="139"/>
      <c r="L891" s="25"/>
      <c r="M891" s="166"/>
      <c r="N891" s="166"/>
      <c r="O891" s="166"/>
      <c r="P891" s="166"/>
      <c r="Q891" s="166"/>
      <c r="R891" s="166"/>
      <c r="S891" s="166"/>
      <c r="T891" s="60"/>
      <c r="U891" s="61"/>
      <c r="V891" s="61"/>
      <c r="W891" s="61"/>
      <c r="X891" s="61"/>
      <c r="Y891" s="61"/>
      <c r="Z891" s="62"/>
      <c r="AA891" s="67"/>
      <c r="AB891" s="68"/>
      <c r="AC891" s="68"/>
      <c r="AD891" s="68"/>
      <c r="AE891" s="68"/>
      <c r="AF891" s="68"/>
      <c r="AG891" s="69"/>
    </row>
    <row r="892" spans="1:33" x14ac:dyDescent="0.3">
      <c r="A892" s="135"/>
      <c r="B892" s="113"/>
      <c r="C892" s="176"/>
      <c r="D892" s="28"/>
      <c r="E892" s="33"/>
      <c r="F892" s="28"/>
      <c r="G892" s="23"/>
      <c r="H892" s="25"/>
      <c r="I892" s="44"/>
      <c r="J892" s="45"/>
      <c r="K892" s="139"/>
      <c r="L892" s="25"/>
      <c r="M892" s="166"/>
      <c r="N892" s="166"/>
      <c r="O892" s="166"/>
      <c r="P892" s="166"/>
      <c r="Q892" s="166"/>
      <c r="R892" s="166"/>
      <c r="S892" s="166"/>
      <c r="T892" s="60"/>
      <c r="U892" s="61"/>
      <c r="V892" s="61"/>
      <c r="W892" s="61"/>
      <c r="X892" s="61"/>
      <c r="Y892" s="61"/>
      <c r="Z892" s="62"/>
      <c r="AA892" s="67"/>
      <c r="AB892" s="68"/>
      <c r="AC892" s="68"/>
      <c r="AD892" s="68"/>
      <c r="AE892" s="68"/>
      <c r="AF892" s="68"/>
      <c r="AG892" s="69"/>
    </row>
    <row r="893" spans="1:33" x14ac:dyDescent="0.3">
      <c r="A893" s="135"/>
      <c r="B893" s="113"/>
      <c r="C893" s="176"/>
      <c r="D893" s="28"/>
      <c r="E893" s="33"/>
      <c r="F893" s="28"/>
      <c r="G893" s="23"/>
      <c r="H893" s="25"/>
      <c r="I893" s="44"/>
      <c r="J893" s="45"/>
      <c r="K893" s="139"/>
      <c r="L893" s="25"/>
      <c r="M893" s="166"/>
      <c r="N893" s="166"/>
      <c r="O893" s="166"/>
      <c r="P893" s="166"/>
      <c r="Q893" s="166"/>
      <c r="R893" s="166"/>
      <c r="S893" s="166"/>
      <c r="T893" s="60"/>
      <c r="U893" s="61"/>
      <c r="V893" s="61"/>
      <c r="W893" s="61"/>
      <c r="X893" s="61"/>
      <c r="Y893" s="61"/>
      <c r="Z893" s="62"/>
      <c r="AA893" s="67"/>
      <c r="AB893" s="68"/>
      <c r="AC893" s="68"/>
      <c r="AD893" s="68"/>
      <c r="AE893" s="68"/>
      <c r="AF893" s="68"/>
      <c r="AG893" s="69"/>
    </row>
    <row r="894" spans="1:33" x14ac:dyDescent="0.3">
      <c r="A894" s="135"/>
      <c r="B894" s="113"/>
      <c r="C894" s="176"/>
      <c r="D894" s="28"/>
      <c r="E894" s="33"/>
      <c r="F894" s="28"/>
      <c r="G894" s="23"/>
      <c r="H894" s="25"/>
      <c r="I894" s="44"/>
      <c r="J894" s="45"/>
      <c r="K894" s="139"/>
      <c r="L894" s="25"/>
      <c r="M894" s="166"/>
      <c r="N894" s="166"/>
      <c r="O894" s="166"/>
      <c r="P894" s="166"/>
      <c r="Q894" s="166"/>
      <c r="R894" s="166"/>
      <c r="S894" s="166"/>
      <c r="T894" s="60"/>
      <c r="U894" s="61"/>
      <c r="V894" s="61"/>
      <c r="W894" s="61"/>
      <c r="X894" s="61"/>
      <c r="Y894" s="61"/>
      <c r="Z894" s="62"/>
      <c r="AA894" s="67"/>
      <c r="AB894" s="68"/>
      <c r="AC894" s="68"/>
      <c r="AD894" s="68"/>
      <c r="AE894" s="68"/>
      <c r="AF894" s="68"/>
      <c r="AG894" s="69"/>
    </row>
    <row r="895" spans="1:33" x14ac:dyDescent="0.3">
      <c r="A895" s="135"/>
      <c r="B895" s="113"/>
      <c r="C895" s="176"/>
      <c r="D895" s="28"/>
      <c r="E895" s="33"/>
      <c r="F895" s="28"/>
      <c r="G895" s="23"/>
      <c r="H895" s="25"/>
      <c r="I895" s="44"/>
      <c r="J895" s="45"/>
      <c r="K895" s="139"/>
      <c r="L895" s="25"/>
      <c r="M895" s="166"/>
      <c r="N895" s="166"/>
      <c r="O895" s="166"/>
      <c r="P895" s="166"/>
      <c r="Q895" s="166"/>
      <c r="R895" s="166"/>
      <c r="S895" s="166"/>
      <c r="T895" s="60"/>
      <c r="U895" s="61"/>
      <c r="V895" s="61"/>
      <c r="W895" s="61"/>
      <c r="X895" s="61"/>
      <c r="Y895" s="61"/>
      <c r="Z895" s="62"/>
      <c r="AA895" s="67"/>
      <c r="AB895" s="68"/>
      <c r="AC895" s="68"/>
      <c r="AD895" s="68"/>
      <c r="AE895" s="68"/>
      <c r="AF895" s="68"/>
      <c r="AG895" s="69"/>
    </row>
    <row r="896" spans="1:33" x14ac:dyDescent="0.3">
      <c r="A896" s="135"/>
      <c r="B896" s="113"/>
      <c r="C896" s="176"/>
      <c r="D896" s="28"/>
      <c r="E896" s="33"/>
      <c r="F896" s="28"/>
      <c r="G896" s="23"/>
      <c r="H896" s="25"/>
      <c r="I896" s="44"/>
      <c r="J896" s="45"/>
      <c r="K896" s="139"/>
      <c r="L896" s="25"/>
      <c r="M896" s="166"/>
      <c r="N896" s="166"/>
      <c r="O896" s="166"/>
      <c r="P896" s="166"/>
      <c r="Q896" s="166"/>
      <c r="R896" s="166"/>
      <c r="S896" s="166"/>
      <c r="T896" s="60"/>
      <c r="U896" s="61"/>
      <c r="V896" s="61"/>
      <c r="W896" s="61"/>
      <c r="X896" s="61"/>
      <c r="Y896" s="61"/>
      <c r="Z896" s="62"/>
      <c r="AA896" s="67"/>
      <c r="AB896" s="68"/>
      <c r="AC896" s="68"/>
      <c r="AD896" s="68"/>
      <c r="AE896" s="68"/>
      <c r="AF896" s="68"/>
      <c r="AG896" s="69"/>
    </row>
    <row r="897" spans="1:33" x14ac:dyDescent="0.3">
      <c r="A897" s="135"/>
      <c r="B897" s="113"/>
      <c r="C897" s="176"/>
      <c r="D897" s="28"/>
      <c r="E897" s="33"/>
      <c r="F897" s="28"/>
      <c r="G897" s="23"/>
      <c r="H897" s="25"/>
      <c r="I897" s="44"/>
      <c r="J897" s="45"/>
      <c r="K897" s="139"/>
      <c r="L897" s="25"/>
      <c r="M897" s="166"/>
      <c r="N897" s="166"/>
      <c r="O897" s="166"/>
      <c r="P897" s="166"/>
      <c r="Q897" s="166"/>
      <c r="R897" s="166"/>
      <c r="S897" s="166"/>
      <c r="T897" s="60"/>
      <c r="U897" s="61"/>
      <c r="V897" s="61"/>
      <c r="W897" s="61"/>
      <c r="X897" s="61"/>
      <c r="Y897" s="61"/>
      <c r="Z897" s="62"/>
      <c r="AA897" s="67"/>
      <c r="AB897" s="68"/>
      <c r="AC897" s="68"/>
      <c r="AD897" s="68"/>
      <c r="AE897" s="68"/>
      <c r="AF897" s="68"/>
      <c r="AG897" s="69"/>
    </row>
    <row r="898" spans="1:33" x14ac:dyDescent="0.3">
      <c r="A898" s="135"/>
      <c r="B898" s="113"/>
      <c r="C898" s="176"/>
      <c r="D898" s="28"/>
      <c r="E898" s="33"/>
      <c r="F898" s="28"/>
      <c r="G898" s="23"/>
      <c r="H898" s="25"/>
      <c r="I898" s="44"/>
      <c r="J898" s="45"/>
      <c r="K898" s="139"/>
      <c r="L898" s="25"/>
      <c r="M898" s="166"/>
      <c r="N898" s="166"/>
      <c r="O898" s="166"/>
      <c r="P898" s="166"/>
      <c r="Q898" s="166"/>
      <c r="R898" s="166"/>
      <c r="S898" s="166"/>
      <c r="T898" s="60"/>
      <c r="U898" s="61"/>
      <c r="V898" s="61"/>
      <c r="W898" s="61"/>
      <c r="X898" s="61"/>
      <c r="Y898" s="61"/>
      <c r="Z898" s="62"/>
      <c r="AA898" s="67"/>
      <c r="AB898" s="68"/>
      <c r="AC898" s="68"/>
      <c r="AD898" s="68"/>
      <c r="AE898" s="68"/>
      <c r="AF898" s="68"/>
      <c r="AG898" s="69"/>
    </row>
    <row r="899" spans="1:33" x14ac:dyDescent="0.3">
      <c r="A899" s="135"/>
      <c r="B899" s="113"/>
      <c r="C899" s="176"/>
      <c r="D899" s="28"/>
      <c r="E899" s="33"/>
      <c r="F899" s="28"/>
      <c r="G899" s="23"/>
      <c r="H899" s="25"/>
      <c r="I899" s="44"/>
      <c r="J899" s="45"/>
      <c r="K899" s="139"/>
      <c r="L899" s="25"/>
      <c r="M899" s="166"/>
      <c r="N899" s="166"/>
      <c r="O899" s="166"/>
      <c r="P899" s="166"/>
      <c r="Q899" s="166"/>
      <c r="R899" s="166"/>
      <c r="S899" s="166"/>
      <c r="T899" s="60"/>
      <c r="U899" s="61"/>
      <c r="V899" s="61"/>
      <c r="W899" s="61"/>
      <c r="X899" s="61"/>
      <c r="Y899" s="61"/>
      <c r="Z899" s="62"/>
      <c r="AA899" s="67"/>
      <c r="AB899" s="68"/>
      <c r="AC899" s="68"/>
      <c r="AD899" s="68"/>
      <c r="AE899" s="68"/>
      <c r="AF899" s="68"/>
      <c r="AG899" s="69"/>
    </row>
    <row r="900" spans="1:33" x14ac:dyDescent="0.3">
      <c r="A900" s="135"/>
      <c r="B900" s="113"/>
      <c r="C900" s="176"/>
      <c r="D900" s="28"/>
      <c r="E900" s="33"/>
      <c r="F900" s="28"/>
      <c r="G900" s="23"/>
      <c r="H900" s="25"/>
      <c r="I900" s="44"/>
      <c r="J900" s="45"/>
      <c r="K900" s="139"/>
      <c r="L900" s="25"/>
      <c r="M900" s="166"/>
      <c r="N900" s="166"/>
      <c r="O900" s="166"/>
      <c r="P900" s="166"/>
      <c r="Q900" s="166"/>
      <c r="R900" s="166"/>
      <c r="S900" s="166"/>
      <c r="T900" s="60"/>
      <c r="U900" s="61"/>
      <c r="V900" s="61"/>
      <c r="W900" s="61"/>
      <c r="X900" s="61"/>
      <c r="Y900" s="61"/>
      <c r="Z900" s="62"/>
      <c r="AA900" s="67"/>
      <c r="AB900" s="68"/>
      <c r="AC900" s="68"/>
      <c r="AD900" s="68"/>
      <c r="AE900" s="68"/>
      <c r="AF900" s="68"/>
      <c r="AG900" s="69"/>
    </row>
    <row r="901" spans="1:33" x14ac:dyDescent="0.3">
      <c r="A901" s="135"/>
      <c r="B901" s="113"/>
      <c r="C901" s="176"/>
      <c r="D901" s="28"/>
      <c r="E901" s="33"/>
      <c r="F901" s="28"/>
      <c r="G901" s="23"/>
      <c r="H901" s="25"/>
      <c r="I901" s="44"/>
      <c r="J901" s="45"/>
      <c r="K901" s="139"/>
      <c r="L901" s="25"/>
      <c r="M901" s="166"/>
      <c r="N901" s="166"/>
      <c r="O901" s="166"/>
      <c r="P901" s="166"/>
      <c r="Q901" s="166"/>
      <c r="R901" s="166"/>
      <c r="S901" s="166"/>
      <c r="T901" s="60"/>
      <c r="U901" s="61"/>
      <c r="V901" s="61"/>
      <c r="W901" s="61"/>
      <c r="X901" s="61"/>
      <c r="Y901" s="61"/>
      <c r="Z901" s="62"/>
      <c r="AA901" s="67"/>
      <c r="AB901" s="68"/>
      <c r="AC901" s="68"/>
      <c r="AD901" s="68"/>
      <c r="AE901" s="68"/>
      <c r="AF901" s="68"/>
      <c r="AG901" s="69"/>
    </row>
    <row r="902" spans="1:33" x14ac:dyDescent="0.3">
      <c r="A902" s="135"/>
      <c r="B902" s="113"/>
      <c r="C902" s="176"/>
      <c r="D902" s="28"/>
      <c r="E902" s="33"/>
      <c r="F902" s="28"/>
      <c r="G902" s="23"/>
      <c r="H902" s="25"/>
      <c r="I902" s="44"/>
      <c r="J902" s="45"/>
      <c r="K902" s="139"/>
      <c r="L902" s="25"/>
      <c r="M902" s="166"/>
      <c r="N902" s="166"/>
      <c r="O902" s="166"/>
      <c r="P902" s="166"/>
      <c r="Q902" s="166"/>
      <c r="R902" s="166"/>
      <c r="S902" s="166"/>
      <c r="T902" s="60"/>
      <c r="U902" s="61"/>
      <c r="V902" s="61"/>
      <c r="W902" s="61"/>
      <c r="X902" s="61"/>
      <c r="Y902" s="61"/>
      <c r="Z902" s="62"/>
      <c r="AA902" s="67"/>
      <c r="AB902" s="68"/>
      <c r="AC902" s="68"/>
      <c r="AD902" s="68"/>
      <c r="AE902" s="68"/>
      <c r="AF902" s="68"/>
      <c r="AG902" s="69"/>
    </row>
    <row r="903" spans="1:33" x14ac:dyDescent="0.3">
      <c r="A903" s="135"/>
      <c r="B903" s="113"/>
      <c r="C903" s="176"/>
      <c r="D903" s="28"/>
      <c r="E903" s="33"/>
      <c r="F903" s="28"/>
      <c r="G903" s="23"/>
      <c r="H903" s="25"/>
      <c r="I903" s="44"/>
      <c r="J903" s="45"/>
      <c r="K903" s="139"/>
      <c r="L903" s="25"/>
      <c r="M903" s="166"/>
      <c r="N903" s="166"/>
      <c r="O903" s="166"/>
      <c r="P903" s="166"/>
      <c r="Q903" s="166"/>
      <c r="R903" s="166"/>
      <c r="S903" s="166"/>
      <c r="T903" s="60"/>
      <c r="U903" s="61"/>
      <c r="V903" s="61"/>
      <c r="W903" s="61"/>
      <c r="X903" s="61"/>
      <c r="Y903" s="61"/>
      <c r="Z903" s="62"/>
      <c r="AA903" s="67"/>
      <c r="AB903" s="68"/>
      <c r="AC903" s="68"/>
      <c r="AD903" s="68"/>
      <c r="AE903" s="68"/>
      <c r="AF903" s="68"/>
      <c r="AG903" s="69"/>
    </row>
    <row r="904" spans="1:33" x14ac:dyDescent="0.3">
      <c r="A904" s="135"/>
      <c r="B904" s="113"/>
      <c r="C904" s="176"/>
      <c r="D904" s="28"/>
      <c r="E904" s="33"/>
      <c r="F904" s="28"/>
      <c r="G904" s="23"/>
      <c r="H904" s="25"/>
      <c r="I904" s="44"/>
      <c r="J904" s="45"/>
      <c r="K904" s="139"/>
      <c r="L904" s="25"/>
      <c r="M904" s="166"/>
      <c r="N904" s="166"/>
      <c r="O904" s="166"/>
      <c r="P904" s="166"/>
      <c r="Q904" s="166"/>
      <c r="R904" s="166"/>
      <c r="S904" s="166"/>
      <c r="T904" s="60"/>
      <c r="U904" s="61"/>
      <c r="V904" s="61"/>
      <c r="W904" s="61"/>
      <c r="X904" s="61"/>
      <c r="Y904" s="61"/>
      <c r="Z904" s="62"/>
      <c r="AA904" s="67"/>
      <c r="AB904" s="68"/>
      <c r="AC904" s="68"/>
      <c r="AD904" s="68"/>
      <c r="AE904" s="68"/>
      <c r="AF904" s="68"/>
      <c r="AG904" s="69"/>
    </row>
    <row r="905" spans="1:33" x14ac:dyDescent="0.3">
      <c r="A905" s="135"/>
      <c r="B905" s="113"/>
      <c r="C905" s="176"/>
      <c r="D905" s="28"/>
      <c r="E905" s="33"/>
      <c r="F905" s="28"/>
      <c r="G905" s="23"/>
      <c r="H905" s="25"/>
      <c r="I905" s="44"/>
      <c r="J905" s="45"/>
      <c r="K905" s="139"/>
      <c r="L905" s="25"/>
      <c r="M905" s="166"/>
      <c r="N905" s="166"/>
      <c r="O905" s="166"/>
      <c r="P905" s="166"/>
      <c r="Q905" s="166"/>
      <c r="R905" s="166"/>
      <c r="S905" s="166"/>
      <c r="T905" s="60"/>
      <c r="U905" s="61"/>
      <c r="V905" s="61"/>
      <c r="W905" s="61"/>
      <c r="X905" s="61"/>
      <c r="Y905" s="61"/>
      <c r="Z905" s="62"/>
      <c r="AA905" s="67"/>
      <c r="AB905" s="68"/>
      <c r="AC905" s="68"/>
      <c r="AD905" s="68"/>
      <c r="AE905" s="68"/>
      <c r="AF905" s="68"/>
      <c r="AG905" s="69"/>
    </row>
    <row r="906" spans="1:33" x14ac:dyDescent="0.3">
      <c r="A906" s="135"/>
      <c r="B906" s="113"/>
      <c r="C906" s="176"/>
      <c r="D906" s="28"/>
      <c r="E906" s="33"/>
      <c r="F906" s="28"/>
      <c r="G906" s="23"/>
      <c r="H906" s="25"/>
      <c r="I906" s="44"/>
      <c r="J906" s="45"/>
      <c r="K906" s="139"/>
      <c r="L906" s="25"/>
      <c r="M906" s="166"/>
      <c r="N906" s="166"/>
      <c r="O906" s="166"/>
      <c r="P906" s="166"/>
      <c r="Q906" s="166"/>
      <c r="R906" s="166"/>
      <c r="S906" s="166"/>
      <c r="T906" s="60"/>
      <c r="U906" s="61"/>
      <c r="V906" s="61"/>
      <c r="W906" s="61"/>
      <c r="X906" s="61"/>
      <c r="Y906" s="61"/>
      <c r="Z906" s="62"/>
      <c r="AA906" s="67"/>
      <c r="AB906" s="68"/>
      <c r="AC906" s="68"/>
      <c r="AD906" s="68"/>
      <c r="AE906" s="68"/>
      <c r="AF906" s="68"/>
      <c r="AG906" s="69"/>
    </row>
    <row r="907" spans="1:33" x14ac:dyDescent="0.3">
      <c r="A907" s="135"/>
      <c r="B907" s="113"/>
      <c r="C907" s="176"/>
      <c r="D907" s="28"/>
      <c r="E907" s="33"/>
      <c r="F907" s="28"/>
      <c r="G907" s="23"/>
      <c r="H907" s="25"/>
      <c r="I907" s="44"/>
      <c r="J907" s="45"/>
      <c r="K907" s="139"/>
      <c r="L907" s="25"/>
      <c r="M907" s="166"/>
      <c r="N907" s="166"/>
      <c r="O907" s="166"/>
      <c r="P907" s="166"/>
      <c r="Q907" s="166"/>
      <c r="R907" s="166"/>
      <c r="S907" s="166"/>
      <c r="T907" s="60"/>
      <c r="U907" s="61"/>
      <c r="V907" s="61"/>
      <c r="W907" s="61"/>
      <c r="X907" s="61"/>
      <c r="Y907" s="61"/>
      <c r="Z907" s="62"/>
      <c r="AA907" s="67"/>
      <c r="AB907" s="68"/>
      <c r="AC907" s="68"/>
      <c r="AD907" s="68"/>
      <c r="AE907" s="68"/>
      <c r="AF907" s="68"/>
      <c r="AG907" s="69"/>
    </row>
    <row r="908" spans="1:33" x14ac:dyDescent="0.3">
      <c r="A908" s="135"/>
      <c r="B908" s="113"/>
      <c r="C908" s="176"/>
      <c r="D908" s="28"/>
      <c r="E908" s="33"/>
      <c r="F908" s="28"/>
      <c r="G908" s="23"/>
      <c r="H908" s="25"/>
      <c r="I908" s="44"/>
      <c r="J908" s="45"/>
      <c r="K908" s="139"/>
      <c r="L908" s="25"/>
      <c r="M908" s="166"/>
      <c r="N908" s="166"/>
      <c r="O908" s="166"/>
      <c r="P908" s="166"/>
      <c r="Q908" s="166"/>
      <c r="R908" s="166"/>
      <c r="S908" s="166"/>
      <c r="T908" s="60"/>
      <c r="U908" s="61"/>
      <c r="V908" s="61"/>
      <c r="W908" s="61"/>
      <c r="X908" s="61"/>
      <c r="Y908" s="61"/>
      <c r="Z908" s="62"/>
      <c r="AA908" s="67"/>
      <c r="AB908" s="68"/>
      <c r="AC908" s="68"/>
      <c r="AD908" s="68"/>
      <c r="AE908" s="68"/>
      <c r="AF908" s="68"/>
      <c r="AG908" s="69"/>
    </row>
    <row r="909" spans="1:33" x14ac:dyDescent="0.3">
      <c r="A909" s="135"/>
      <c r="B909" s="113"/>
      <c r="C909" s="176"/>
      <c r="D909" s="28"/>
      <c r="E909" s="33"/>
      <c r="F909" s="28"/>
      <c r="G909" s="23"/>
      <c r="H909" s="25"/>
      <c r="I909" s="44"/>
      <c r="J909" s="45"/>
      <c r="K909" s="139"/>
      <c r="L909" s="25"/>
      <c r="M909" s="166"/>
      <c r="N909" s="166"/>
      <c r="O909" s="166"/>
      <c r="P909" s="166"/>
      <c r="Q909" s="166"/>
      <c r="R909" s="166"/>
      <c r="S909" s="166"/>
      <c r="T909" s="60"/>
      <c r="U909" s="61"/>
      <c r="V909" s="61"/>
      <c r="W909" s="61"/>
      <c r="X909" s="61"/>
      <c r="Y909" s="61"/>
      <c r="Z909" s="62"/>
      <c r="AA909" s="67"/>
      <c r="AB909" s="68"/>
      <c r="AC909" s="68"/>
      <c r="AD909" s="68"/>
      <c r="AE909" s="68"/>
      <c r="AF909" s="68"/>
      <c r="AG909" s="69"/>
    </row>
    <row r="910" spans="1:33" x14ac:dyDescent="0.3">
      <c r="A910" s="135"/>
      <c r="B910" s="113"/>
      <c r="C910" s="176"/>
      <c r="D910" s="28"/>
      <c r="E910" s="33"/>
      <c r="F910" s="28"/>
      <c r="G910" s="23"/>
      <c r="H910" s="25"/>
      <c r="I910" s="44"/>
      <c r="J910" s="45"/>
      <c r="K910" s="139"/>
      <c r="L910" s="25"/>
      <c r="M910" s="166"/>
      <c r="N910" s="166"/>
      <c r="O910" s="166"/>
      <c r="P910" s="166"/>
      <c r="Q910" s="166"/>
      <c r="R910" s="166"/>
      <c r="S910" s="166"/>
      <c r="T910" s="60"/>
      <c r="U910" s="61"/>
      <c r="V910" s="61"/>
      <c r="W910" s="61"/>
      <c r="X910" s="61"/>
      <c r="Y910" s="61"/>
      <c r="Z910" s="62"/>
      <c r="AA910" s="67"/>
      <c r="AB910" s="68"/>
      <c r="AC910" s="68"/>
      <c r="AD910" s="68"/>
      <c r="AE910" s="68"/>
      <c r="AF910" s="68"/>
      <c r="AG910" s="69"/>
    </row>
    <row r="911" spans="1:33" x14ac:dyDescent="0.3">
      <c r="A911" s="135"/>
      <c r="B911" s="113"/>
      <c r="C911" s="176"/>
      <c r="D911" s="28"/>
      <c r="E911" s="33"/>
      <c r="F911" s="28"/>
      <c r="G911" s="23"/>
      <c r="H911" s="25"/>
      <c r="I911" s="44"/>
      <c r="J911" s="45"/>
      <c r="K911" s="139"/>
      <c r="L911" s="25"/>
      <c r="M911" s="166"/>
      <c r="N911" s="166"/>
      <c r="O911" s="166"/>
      <c r="P911" s="166"/>
      <c r="Q911" s="166"/>
      <c r="R911" s="166"/>
      <c r="S911" s="166"/>
      <c r="T911" s="60"/>
      <c r="U911" s="61"/>
      <c r="V911" s="61"/>
      <c r="W911" s="61"/>
      <c r="X911" s="61"/>
      <c r="Y911" s="61"/>
      <c r="Z911" s="62"/>
      <c r="AA911" s="67"/>
      <c r="AB911" s="68"/>
      <c r="AC911" s="68"/>
      <c r="AD911" s="68"/>
      <c r="AE911" s="68"/>
      <c r="AF911" s="68"/>
      <c r="AG911" s="69"/>
    </row>
    <row r="912" spans="1:33" x14ac:dyDescent="0.3">
      <c r="A912" s="135"/>
      <c r="B912" s="113"/>
      <c r="C912" s="176"/>
      <c r="D912" s="28"/>
      <c r="E912" s="33"/>
      <c r="F912" s="28"/>
      <c r="G912" s="23"/>
      <c r="H912" s="25"/>
      <c r="I912" s="44"/>
      <c r="J912" s="45"/>
      <c r="K912" s="139"/>
      <c r="L912" s="25"/>
      <c r="M912" s="166"/>
      <c r="N912" s="166"/>
      <c r="O912" s="166"/>
      <c r="P912" s="166"/>
      <c r="Q912" s="166"/>
      <c r="R912" s="166"/>
      <c r="S912" s="166"/>
      <c r="T912" s="60"/>
      <c r="U912" s="61"/>
      <c r="V912" s="61"/>
      <c r="W912" s="61"/>
      <c r="X912" s="61"/>
      <c r="Y912" s="61"/>
      <c r="Z912" s="62"/>
      <c r="AA912" s="67"/>
      <c r="AB912" s="68"/>
      <c r="AC912" s="68"/>
      <c r="AD912" s="68"/>
      <c r="AE912" s="68"/>
      <c r="AF912" s="68"/>
      <c r="AG912" s="69"/>
    </row>
    <row r="913" spans="1:33" x14ac:dyDescent="0.3">
      <c r="A913" s="135"/>
      <c r="B913" s="113"/>
      <c r="C913" s="176"/>
      <c r="D913" s="28"/>
      <c r="E913" s="33"/>
      <c r="F913" s="28"/>
      <c r="G913" s="23"/>
      <c r="H913" s="25"/>
      <c r="I913" s="44"/>
      <c r="J913" s="45"/>
      <c r="K913" s="139"/>
      <c r="L913" s="25"/>
      <c r="M913" s="166"/>
      <c r="N913" s="166"/>
      <c r="O913" s="166"/>
      <c r="P913" s="166"/>
      <c r="Q913" s="166"/>
      <c r="R913" s="166"/>
      <c r="S913" s="166"/>
      <c r="T913" s="60"/>
      <c r="U913" s="61"/>
      <c r="V913" s="61"/>
      <c r="W913" s="61"/>
      <c r="X913" s="61"/>
      <c r="Y913" s="61"/>
      <c r="Z913" s="62"/>
      <c r="AA913" s="67"/>
      <c r="AB913" s="68"/>
      <c r="AC913" s="68"/>
      <c r="AD913" s="68"/>
      <c r="AE913" s="68"/>
      <c r="AF913" s="68"/>
      <c r="AG913" s="69"/>
    </row>
    <row r="914" spans="1:33" x14ac:dyDescent="0.3">
      <c r="A914" s="135"/>
      <c r="B914" s="113"/>
      <c r="C914" s="176"/>
      <c r="D914" s="28"/>
      <c r="E914" s="33"/>
      <c r="F914" s="28"/>
      <c r="G914" s="23"/>
      <c r="H914" s="25"/>
      <c r="I914" s="44"/>
      <c r="J914" s="45"/>
      <c r="K914" s="139"/>
      <c r="L914" s="25"/>
      <c r="M914" s="166"/>
      <c r="N914" s="166"/>
      <c r="O914" s="166"/>
      <c r="P914" s="166"/>
      <c r="Q914" s="166"/>
      <c r="R914" s="166"/>
      <c r="S914" s="166"/>
      <c r="T914" s="60"/>
      <c r="U914" s="61"/>
      <c r="V914" s="61"/>
      <c r="W914" s="61"/>
      <c r="X914" s="61"/>
      <c r="Y914" s="61"/>
      <c r="Z914" s="62"/>
      <c r="AA914" s="67"/>
      <c r="AB914" s="68"/>
      <c r="AC914" s="68"/>
      <c r="AD914" s="68"/>
      <c r="AE914" s="68"/>
      <c r="AF914" s="68"/>
      <c r="AG914" s="69"/>
    </row>
    <row r="915" spans="1:33" x14ac:dyDescent="0.3">
      <c r="A915" s="135"/>
      <c r="B915" s="113"/>
      <c r="C915" s="176"/>
      <c r="D915" s="28"/>
      <c r="E915" s="33"/>
      <c r="F915" s="28"/>
      <c r="G915" s="23"/>
      <c r="H915" s="25"/>
      <c r="I915" s="44"/>
      <c r="J915" s="45"/>
      <c r="K915" s="139"/>
      <c r="L915" s="25"/>
      <c r="M915" s="166"/>
      <c r="N915" s="166"/>
      <c r="O915" s="166"/>
      <c r="P915" s="166"/>
      <c r="Q915" s="166"/>
      <c r="R915" s="166"/>
      <c r="S915" s="166"/>
      <c r="T915" s="60"/>
      <c r="U915" s="61"/>
      <c r="V915" s="61"/>
      <c r="W915" s="61"/>
      <c r="X915" s="61"/>
      <c r="Y915" s="61"/>
      <c r="Z915" s="62"/>
      <c r="AA915" s="67"/>
      <c r="AB915" s="68"/>
      <c r="AC915" s="68"/>
      <c r="AD915" s="68"/>
      <c r="AE915" s="68"/>
      <c r="AF915" s="68"/>
      <c r="AG915" s="69"/>
    </row>
    <row r="916" spans="1:33" x14ac:dyDescent="0.3">
      <c r="A916" s="135"/>
      <c r="B916" s="113"/>
      <c r="C916" s="176"/>
      <c r="D916" s="28"/>
      <c r="E916" s="33"/>
      <c r="F916" s="28"/>
      <c r="G916" s="23"/>
      <c r="H916" s="25"/>
      <c r="I916" s="44"/>
      <c r="J916" s="45"/>
      <c r="K916" s="139"/>
      <c r="L916" s="25"/>
      <c r="M916" s="166"/>
      <c r="N916" s="166"/>
      <c r="O916" s="166"/>
      <c r="P916" s="166"/>
      <c r="Q916" s="166"/>
      <c r="R916" s="166"/>
      <c r="S916" s="166"/>
      <c r="T916" s="60"/>
      <c r="U916" s="61"/>
      <c r="V916" s="61"/>
      <c r="W916" s="61"/>
      <c r="X916" s="61"/>
      <c r="Y916" s="61"/>
      <c r="Z916" s="62"/>
      <c r="AA916" s="67"/>
      <c r="AB916" s="68"/>
      <c r="AC916" s="68"/>
      <c r="AD916" s="68"/>
      <c r="AE916" s="68"/>
      <c r="AF916" s="68"/>
      <c r="AG916" s="69"/>
    </row>
    <row r="917" spans="1:33" x14ac:dyDescent="0.3">
      <c r="A917" s="135"/>
      <c r="B917" s="113"/>
      <c r="C917" s="176"/>
      <c r="D917" s="28"/>
      <c r="E917" s="33"/>
      <c r="F917" s="28"/>
      <c r="G917" s="23"/>
      <c r="H917" s="25"/>
      <c r="I917" s="44"/>
      <c r="J917" s="45"/>
      <c r="K917" s="139"/>
      <c r="L917" s="25"/>
      <c r="M917" s="166"/>
      <c r="N917" s="166"/>
      <c r="O917" s="166"/>
      <c r="P917" s="166"/>
      <c r="Q917" s="166"/>
      <c r="R917" s="166"/>
      <c r="S917" s="166"/>
      <c r="T917" s="60"/>
      <c r="U917" s="61"/>
      <c r="V917" s="61"/>
      <c r="W917" s="61"/>
      <c r="X917" s="61"/>
      <c r="Y917" s="61"/>
      <c r="Z917" s="62"/>
      <c r="AA917" s="67"/>
      <c r="AB917" s="68"/>
      <c r="AC917" s="68"/>
      <c r="AD917" s="68"/>
      <c r="AE917" s="68"/>
      <c r="AF917" s="68"/>
      <c r="AG917" s="69"/>
    </row>
    <row r="918" spans="1:33" x14ac:dyDescent="0.3">
      <c r="A918" s="135"/>
      <c r="B918" s="113"/>
      <c r="C918" s="176"/>
      <c r="D918" s="28"/>
      <c r="E918" s="33"/>
      <c r="F918" s="28"/>
      <c r="G918" s="23"/>
      <c r="H918" s="25"/>
      <c r="I918" s="44"/>
      <c r="J918" s="45"/>
      <c r="K918" s="139"/>
      <c r="L918" s="25"/>
      <c r="M918" s="166"/>
      <c r="N918" s="166"/>
      <c r="O918" s="166"/>
      <c r="P918" s="166"/>
      <c r="Q918" s="166"/>
      <c r="R918" s="166"/>
      <c r="S918" s="166"/>
      <c r="T918" s="60"/>
      <c r="U918" s="61"/>
      <c r="V918" s="61"/>
      <c r="W918" s="61"/>
      <c r="X918" s="61"/>
      <c r="Y918" s="61"/>
      <c r="Z918" s="62"/>
      <c r="AA918" s="67"/>
      <c r="AB918" s="68"/>
      <c r="AC918" s="68"/>
      <c r="AD918" s="68"/>
      <c r="AE918" s="68"/>
      <c r="AF918" s="68"/>
      <c r="AG918" s="69"/>
    </row>
    <row r="919" spans="1:33" x14ac:dyDescent="0.3">
      <c r="A919" s="135"/>
      <c r="B919" s="113"/>
      <c r="C919" s="176"/>
      <c r="D919" s="28"/>
      <c r="E919" s="33"/>
      <c r="F919" s="28"/>
      <c r="G919" s="23"/>
      <c r="H919" s="25"/>
      <c r="I919" s="44"/>
      <c r="J919" s="45"/>
      <c r="K919" s="139"/>
      <c r="L919" s="25"/>
      <c r="M919" s="166"/>
      <c r="N919" s="166"/>
      <c r="O919" s="166"/>
      <c r="P919" s="166"/>
      <c r="Q919" s="166"/>
      <c r="R919" s="166"/>
      <c r="S919" s="166"/>
      <c r="T919" s="60"/>
      <c r="U919" s="61"/>
      <c r="V919" s="61"/>
      <c r="W919" s="61"/>
      <c r="X919" s="61"/>
      <c r="Y919" s="61"/>
      <c r="Z919" s="62"/>
      <c r="AA919" s="67"/>
      <c r="AB919" s="68"/>
      <c r="AC919" s="68"/>
      <c r="AD919" s="68"/>
      <c r="AE919" s="68"/>
      <c r="AF919" s="68"/>
      <c r="AG919" s="69"/>
    </row>
    <row r="920" spans="1:33" x14ac:dyDescent="0.3">
      <c r="A920" s="135"/>
      <c r="B920" s="113"/>
      <c r="C920" s="176"/>
      <c r="D920" s="28"/>
      <c r="E920" s="33"/>
      <c r="F920" s="28"/>
      <c r="G920" s="23"/>
      <c r="H920" s="25"/>
      <c r="I920" s="44"/>
      <c r="J920" s="45"/>
      <c r="K920" s="139"/>
      <c r="L920" s="25"/>
      <c r="M920" s="166"/>
      <c r="N920" s="166"/>
      <c r="O920" s="166"/>
      <c r="P920" s="166"/>
      <c r="Q920" s="166"/>
      <c r="R920" s="166"/>
      <c r="S920" s="166"/>
      <c r="T920" s="60"/>
      <c r="U920" s="61"/>
      <c r="V920" s="61"/>
      <c r="W920" s="61"/>
      <c r="X920" s="61"/>
      <c r="Y920" s="61"/>
      <c r="Z920" s="62"/>
      <c r="AA920" s="67"/>
      <c r="AB920" s="68"/>
      <c r="AC920" s="68"/>
      <c r="AD920" s="68"/>
      <c r="AE920" s="68"/>
      <c r="AF920" s="68"/>
      <c r="AG920" s="69"/>
    </row>
    <row r="921" spans="1:33" x14ac:dyDescent="0.3">
      <c r="A921" s="135"/>
      <c r="B921" s="113"/>
      <c r="C921" s="176"/>
      <c r="D921" s="28"/>
      <c r="E921" s="33"/>
      <c r="F921" s="28"/>
      <c r="G921" s="23"/>
      <c r="H921" s="25"/>
      <c r="I921" s="44"/>
      <c r="J921" s="45"/>
      <c r="K921" s="139"/>
      <c r="L921" s="25"/>
      <c r="M921" s="166"/>
      <c r="N921" s="166"/>
      <c r="O921" s="166"/>
      <c r="P921" s="166"/>
      <c r="Q921" s="166"/>
      <c r="R921" s="166"/>
      <c r="S921" s="166"/>
      <c r="T921" s="60"/>
      <c r="U921" s="61"/>
      <c r="V921" s="61"/>
      <c r="W921" s="61"/>
      <c r="X921" s="61"/>
      <c r="Y921" s="61"/>
      <c r="Z921" s="62"/>
      <c r="AA921" s="67"/>
      <c r="AB921" s="68"/>
      <c r="AC921" s="68"/>
      <c r="AD921" s="68"/>
      <c r="AE921" s="68"/>
      <c r="AF921" s="68"/>
      <c r="AG921" s="69"/>
    </row>
    <row r="922" spans="1:33" x14ac:dyDescent="0.3">
      <c r="A922" s="135"/>
      <c r="B922" s="113"/>
      <c r="C922" s="176"/>
      <c r="D922" s="28"/>
      <c r="E922" s="33"/>
      <c r="F922" s="28"/>
      <c r="G922" s="23"/>
      <c r="H922" s="25"/>
      <c r="I922" s="44"/>
      <c r="J922" s="45"/>
      <c r="K922" s="139"/>
      <c r="L922" s="25"/>
      <c r="M922" s="166"/>
      <c r="N922" s="166"/>
      <c r="O922" s="166"/>
      <c r="P922" s="166"/>
      <c r="Q922" s="166"/>
      <c r="R922" s="166"/>
      <c r="S922" s="166"/>
      <c r="T922" s="60"/>
      <c r="U922" s="61"/>
      <c r="V922" s="61"/>
      <c r="W922" s="61"/>
      <c r="X922" s="61"/>
      <c r="Y922" s="61"/>
      <c r="Z922" s="62"/>
      <c r="AA922" s="67"/>
      <c r="AB922" s="68"/>
      <c r="AC922" s="68"/>
      <c r="AD922" s="68"/>
      <c r="AE922" s="68"/>
      <c r="AF922" s="68"/>
      <c r="AG922" s="69"/>
    </row>
    <row r="923" spans="1:33" x14ac:dyDescent="0.3">
      <c r="A923" s="135"/>
      <c r="B923" s="113"/>
      <c r="C923" s="176"/>
      <c r="D923" s="28"/>
      <c r="E923" s="33"/>
      <c r="F923" s="28"/>
      <c r="G923" s="23"/>
      <c r="H923" s="25"/>
      <c r="I923" s="44"/>
      <c r="J923" s="45"/>
      <c r="K923" s="139"/>
      <c r="L923" s="25"/>
      <c r="M923" s="166"/>
      <c r="N923" s="166"/>
      <c r="O923" s="166"/>
      <c r="P923" s="166"/>
      <c r="Q923" s="166"/>
      <c r="R923" s="166"/>
      <c r="S923" s="166"/>
      <c r="T923" s="60"/>
      <c r="U923" s="61"/>
      <c r="V923" s="61"/>
      <c r="W923" s="61"/>
      <c r="X923" s="61"/>
      <c r="Y923" s="61"/>
      <c r="Z923" s="62"/>
      <c r="AA923" s="67"/>
      <c r="AB923" s="68"/>
      <c r="AC923" s="68"/>
      <c r="AD923" s="68"/>
      <c r="AE923" s="68"/>
      <c r="AF923" s="68"/>
      <c r="AG923" s="69"/>
    </row>
    <row r="924" spans="1:33" x14ac:dyDescent="0.3">
      <c r="A924" s="135"/>
      <c r="B924" s="113"/>
      <c r="C924" s="176"/>
      <c r="D924" s="28"/>
      <c r="E924" s="33"/>
      <c r="F924" s="28"/>
      <c r="G924" s="23"/>
      <c r="H924" s="25"/>
      <c r="I924" s="44"/>
      <c r="J924" s="45"/>
      <c r="K924" s="139"/>
      <c r="L924" s="25"/>
      <c r="M924" s="166"/>
      <c r="N924" s="166"/>
      <c r="O924" s="166"/>
      <c r="P924" s="166"/>
      <c r="Q924" s="166"/>
      <c r="R924" s="166"/>
      <c r="S924" s="166"/>
      <c r="T924" s="60"/>
      <c r="U924" s="61"/>
      <c r="V924" s="61"/>
      <c r="W924" s="61"/>
      <c r="X924" s="61"/>
      <c r="Y924" s="61"/>
      <c r="Z924" s="62"/>
      <c r="AA924" s="67"/>
      <c r="AB924" s="68"/>
      <c r="AC924" s="68"/>
      <c r="AD924" s="68"/>
      <c r="AE924" s="68"/>
      <c r="AF924" s="68"/>
      <c r="AG924" s="69"/>
    </row>
    <row r="925" spans="1:33" x14ac:dyDescent="0.3">
      <c r="A925" s="135"/>
      <c r="B925" s="113"/>
      <c r="C925" s="176"/>
      <c r="D925" s="28"/>
      <c r="E925" s="33"/>
      <c r="F925" s="28"/>
      <c r="G925" s="23"/>
      <c r="H925" s="25"/>
      <c r="I925" s="44"/>
      <c r="J925" s="45"/>
      <c r="K925" s="139"/>
      <c r="L925" s="25"/>
      <c r="M925" s="166"/>
      <c r="N925" s="166"/>
      <c r="O925" s="166"/>
      <c r="P925" s="166"/>
      <c r="Q925" s="166"/>
      <c r="R925" s="166"/>
      <c r="S925" s="166"/>
      <c r="T925" s="60"/>
      <c r="U925" s="61"/>
      <c r="V925" s="61"/>
      <c r="W925" s="61"/>
      <c r="X925" s="61"/>
      <c r="Y925" s="61"/>
      <c r="Z925" s="62"/>
      <c r="AA925" s="67"/>
      <c r="AB925" s="68"/>
      <c r="AC925" s="68"/>
      <c r="AD925" s="68"/>
      <c r="AE925" s="68"/>
      <c r="AF925" s="68"/>
      <c r="AG925" s="69"/>
    </row>
    <row r="926" spans="1:33" x14ac:dyDescent="0.3">
      <c r="A926" s="135"/>
      <c r="B926" s="113"/>
      <c r="C926" s="176"/>
      <c r="D926" s="28"/>
      <c r="E926" s="33"/>
      <c r="F926" s="28"/>
      <c r="G926" s="23"/>
      <c r="H926" s="25"/>
      <c r="I926" s="44"/>
      <c r="J926" s="45"/>
      <c r="K926" s="139"/>
      <c r="L926" s="25"/>
      <c r="M926" s="166"/>
      <c r="N926" s="166"/>
      <c r="O926" s="166"/>
      <c r="P926" s="166"/>
      <c r="Q926" s="166"/>
      <c r="R926" s="166"/>
      <c r="S926" s="166"/>
      <c r="T926" s="60"/>
      <c r="U926" s="61"/>
      <c r="V926" s="61"/>
      <c r="W926" s="61"/>
      <c r="X926" s="61"/>
      <c r="Y926" s="61"/>
      <c r="Z926" s="62"/>
      <c r="AA926" s="67"/>
      <c r="AB926" s="68"/>
      <c r="AC926" s="68"/>
      <c r="AD926" s="68"/>
      <c r="AE926" s="68"/>
      <c r="AF926" s="68"/>
      <c r="AG926" s="69"/>
    </row>
    <row r="927" spans="1:33" x14ac:dyDescent="0.3">
      <c r="A927" s="135"/>
      <c r="B927" s="113"/>
      <c r="C927" s="176"/>
      <c r="D927" s="28"/>
      <c r="E927" s="33"/>
      <c r="F927" s="28"/>
      <c r="G927" s="23"/>
      <c r="H927" s="25"/>
      <c r="I927" s="44"/>
      <c r="J927" s="45"/>
      <c r="K927" s="139"/>
      <c r="L927" s="25"/>
      <c r="M927" s="166"/>
      <c r="N927" s="166"/>
      <c r="O927" s="166"/>
      <c r="P927" s="166"/>
      <c r="Q927" s="166"/>
      <c r="R927" s="166"/>
      <c r="S927" s="166"/>
      <c r="T927" s="60"/>
      <c r="U927" s="61"/>
      <c r="V927" s="61"/>
      <c r="W927" s="61"/>
      <c r="X927" s="61"/>
      <c r="Y927" s="61"/>
      <c r="Z927" s="62"/>
      <c r="AA927" s="67"/>
      <c r="AB927" s="68"/>
      <c r="AC927" s="68"/>
      <c r="AD927" s="68"/>
      <c r="AE927" s="68"/>
      <c r="AF927" s="68"/>
      <c r="AG927" s="69"/>
    </row>
    <row r="928" spans="1:33" x14ac:dyDescent="0.3">
      <c r="A928" s="135"/>
      <c r="B928" s="113"/>
      <c r="C928" s="176"/>
      <c r="D928" s="28"/>
      <c r="E928" s="33"/>
      <c r="F928" s="28"/>
      <c r="G928" s="23"/>
      <c r="H928" s="25"/>
      <c r="I928" s="44"/>
      <c r="J928" s="45"/>
      <c r="K928" s="139"/>
      <c r="L928" s="25"/>
      <c r="M928" s="166"/>
      <c r="N928" s="166"/>
      <c r="O928" s="166"/>
      <c r="P928" s="166"/>
      <c r="Q928" s="166"/>
      <c r="R928" s="166"/>
      <c r="S928" s="166"/>
      <c r="T928" s="60"/>
      <c r="U928" s="61"/>
      <c r="V928" s="61"/>
      <c r="W928" s="61"/>
      <c r="X928" s="61"/>
      <c r="Y928" s="61"/>
      <c r="Z928" s="62"/>
      <c r="AA928" s="67"/>
      <c r="AB928" s="68"/>
      <c r="AC928" s="68"/>
      <c r="AD928" s="68"/>
      <c r="AE928" s="68"/>
      <c r="AF928" s="68"/>
      <c r="AG928" s="69"/>
    </row>
    <row r="929" spans="1:33" x14ac:dyDescent="0.3">
      <c r="A929" s="135"/>
      <c r="B929" s="113"/>
      <c r="C929" s="176"/>
      <c r="D929" s="28"/>
      <c r="E929" s="33"/>
      <c r="F929" s="28"/>
      <c r="G929" s="23"/>
      <c r="H929" s="25"/>
      <c r="I929" s="44"/>
      <c r="J929" s="45"/>
      <c r="K929" s="139"/>
      <c r="L929" s="25"/>
      <c r="M929" s="166"/>
      <c r="N929" s="166"/>
      <c r="O929" s="166"/>
      <c r="P929" s="166"/>
      <c r="Q929" s="166"/>
      <c r="R929" s="166"/>
      <c r="S929" s="166"/>
      <c r="T929" s="60"/>
      <c r="U929" s="61"/>
      <c r="V929" s="61"/>
      <c r="W929" s="61"/>
      <c r="X929" s="61"/>
      <c r="Y929" s="61"/>
      <c r="Z929" s="62"/>
      <c r="AA929" s="67"/>
      <c r="AB929" s="68"/>
      <c r="AC929" s="68"/>
      <c r="AD929" s="68"/>
      <c r="AE929" s="68"/>
      <c r="AF929" s="68"/>
      <c r="AG929" s="69"/>
    </row>
    <row r="930" spans="1:33" x14ac:dyDescent="0.3">
      <c r="A930" s="135"/>
      <c r="B930" s="113"/>
      <c r="C930" s="176"/>
      <c r="D930" s="28"/>
      <c r="E930" s="33"/>
      <c r="F930" s="28"/>
      <c r="G930" s="23"/>
      <c r="H930" s="25"/>
      <c r="I930" s="44"/>
      <c r="J930" s="45"/>
      <c r="K930" s="139"/>
      <c r="L930" s="25"/>
      <c r="M930" s="166"/>
      <c r="N930" s="166"/>
      <c r="O930" s="166"/>
      <c r="P930" s="166"/>
      <c r="Q930" s="166"/>
      <c r="R930" s="166"/>
      <c r="S930" s="166"/>
      <c r="T930" s="60"/>
      <c r="U930" s="61"/>
      <c r="V930" s="61"/>
      <c r="W930" s="61"/>
      <c r="X930" s="61"/>
      <c r="Y930" s="61"/>
      <c r="Z930" s="62"/>
      <c r="AA930" s="67"/>
      <c r="AB930" s="68"/>
      <c r="AC930" s="68"/>
      <c r="AD930" s="68"/>
      <c r="AE930" s="68"/>
      <c r="AF930" s="68"/>
      <c r="AG930" s="69"/>
    </row>
    <row r="931" spans="1:33" x14ac:dyDescent="0.3">
      <c r="A931" s="135"/>
      <c r="B931" s="113"/>
      <c r="C931" s="176"/>
      <c r="D931" s="28"/>
      <c r="E931" s="33"/>
      <c r="F931" s="28"/>
      <c r="G931" s="23"/>
      <c r="H931" s="25"/>
      <c r="I931" s="44"/>
      <c r="J931" s="45"/>
      <c r="K931" s="139"/>
      <c r="L931" s="25"/>
      <c r="M931" s="166"/>
      <c r="N931" s="166"/>
      <c r="O931" s="166"/>
      <c r="P931" s="166"/>
      <c r="Q931" s="166"/>
      <c r="R931" s="166"/>
      <c r="S931" s="166"/>
      <c r="T931" s="60"/>
      <c r="U931" s="61"/>
      <c r="V931" s="61"/>
      <c r="W931" s="61"/>
      <c r="X931" s="61"/>
      <c r="Y931" s="61"/>
      <c r="Z931" s="62"/>
      <c r="AA931" s="67"/>
      <c r="AB931" s="68"/>
      <c r="AC931" s="68"/>
      <c r="AD931" s="68"/>
      <c r="AE931" s="68"/>
      <c r="AF931" s="68"/>
      <c r="AG931" s="69"/>
    </row>
    <row r="932" spans="1:33" x14ac:dyDescent="0.3">
      <c r="A932" s="135"/>
      <c r="B932" s="113"/>
      <c r="C932" s="176"/>
      <c r="D932" s="28"/>
      <c r="E932" s="33"/>
      <c r="F932" s="28"/>
      <c r="G932" s="23"/>
      <c r="H932" s="25"/>
      <c r="I932" s="44"/>
      <c r="J932" s="45"/>
      <c r="K932" s="139"/>
      <c r="L932" s="25"/>
      <c r="M932" s="166"/>
      <c r="N932" s="166"/>
      <c r="O932" s="166"/>
      <c r="P932" s="166"/>
      <c r="Q932" s="166"/>
      <c r="R932" s="166"/>
      <c r="S932" s="166"/>
      <c r="T932" s="60"/>
      <c r="U932" s="61"/>
      <c r="V932" s="61"/>
      <c r="W932" s="61"/>
      <c r="X932" s="61"/>
      <c r="Y932" s="61"/>
      <c r="Z932" s="62"/>
      <c r="AA932" s="67"/>
      <c r="AB932" s="68"/>
      <c r="AC932" s="68"/>
      <c r="AD932" s="68"/>
      <c r="AE932" s="68"/>
      <c r="AF932" s="68"/>
      <c r="AG932" s="69"/>
    </row>
    <row r="933" spans="1:33" x14ac:dyDescent="0.3">
      <c r="A933" s="135"/>
      <c r="B933" s="113"/>
      <c r="C933" s="176"/>
      <c r="D933" s="28"/>
      <c r="E933" s="33"/>
      <c r="F933" s="28"/>
      <c r="G933" s="23"/>
      <c r="H933" s="25"/>
      <c r="I933" s="44"/>
      <c r="J933" s="45"/>
      <c r="K933" s="139"/>
      <c r="L933" s="25"/>
      <c r="M933" s="166"/>
      <c r="N933" s="166"/>
      <c r="O933" s="166"/>
      <c r="P933" s="166"/>
      <c r="Q933" s="166"/>
      <c r="R933" s="166"/>
      <c r="S933" s="166"/>
      <c r="T933" s="60"/>
      <c r="U933" s="61"/>
      <c r="V933" s="61"/>
      <c r="W933" s="61"/>
      <c r="X933" s="61"/>
      <c r="Y933" s="61"/>
      <c r="Z933" s="62"/>
      <c r="AA933" s="67"/>
      <c r="AB933" s="68"/>
      <c r="AC933" s="68"/>
      <c r="AD933" s="68"/>
      <c r="AE933" s="68"/>
      <c r="AF933" s="68"/>
      <c r="AG933" s="69"/>
    </row>
    <row r="934" spans="1:33" x14ac:dyDescent="0.3">
      <c r="A934" s="135"/>
      <c r="B934" s="113"/>
      <c r="C934" s="176"/>
      <c r="D934" s="28"/>
      <c r="E934" s="33"/>
      <c r="F934" s="28"/>
      <c r="G934" s="23"/>
      <c r="H934" s="25"/>
      <c r="I934" s="44"/>
      <c r="J934" s="45"/>
      <c r="K934" s="139"/>
      <c r="L934" s="25"/>
      <c r="M934" s="166"/>
      <c r="N934" s="166"/>
      <c r="O934" s="166"/>
      <c r="P934" s="166"/>
      <c r="Q934" s="166"/>
      <c r="R934" s="166"/>
      <c r="S934" s="166"/>
      <c r="T934" s="60"/>
      <c r="U934" s="61"/>
      <c r="V934" s="61"/>
      <c r="W934" s="61"/>
      <c r="X934" s="61"/>
      <c r="Y934" s="61"/>
      <c r="Z934" s="62"/>
      <c r="AA934" s="67"/>
      <c r="AB934" s="68"/>
      <c r="AC934" s="68"/>
      <c r="AD934" s="68"/>
      <c r="AE934" s="68"/>
      <c r="AF934" s="68"/>
      <c r="AG934" s="69"/>
    </row>
    <row r="935" spans="1:33" x14ac:dyDescent="0.3">
      <c r="A935" s="135"/>
      <c r="B935" s="113"/>
      <c r="C935" s="176"/>
      <c r="D935" s="28"/>
      <c r="E935" s="33"/>
      <c r="F935" s="28"/>
      <c r="G935" s="23"/>
      <c r="H935" s="25"/>
      <c r="I935" s="44"/>
      <c r="J935" s="45"/>
      <c r="K935" s="139"/>
      <c r="L935" s="25"/>
      <c r="M935" s="166"/>
      <c r="N935" s="166"/>
      <c r="O935" s="166"/>
      <c r="P935" s="166"/>
      <c r="Q935" s="166"/>
      <c r="R935" s="166"/>
      <c r="S935" s="166"/>
      <c r="T935" s="60"/>
      <c r="U935" s="61"/>
      <c r="V935" s="61"/>
      <c r="W935" s="61"/>
      <c r="X935" s="61"/>
      <c r="Y935" s="61"/>
      <c r="Z935" s="62"/>
      <c r="AA935" s="67"/>
      <c r="AB935" s="68"/>
      <c r="AC935" s="68"/>
      <c r="AD935" s="68"/>
      <c r="AE935" s="68"/>
      <c r="AF935" s="68"/>
      <c r="AG935" s="69"/>
    </row>
    <row r="936" spans="1:33" x14ac:dyDescent="0.3">
      <c r="A936" s="135"/>
      <c r="B936" s="113"/>
      <c r="C936" s="176"/>
      <c r="D936" s="28"/>
      <c r="E936" s="33"/>
      <c r="F936" s="28"/>
      <c r="G936" s="23"/>
      <c r="H936" s="25"/>
      <c r="I936" s="44"/>
      <c r="J936" s="45"/>
      <c r="K936" s="139"/>
      <c r="L936" s="25"/>
      <c r="M936" s="166"/>
      <c r="N936" s="166"/>
      <c r="O936" s="166"/>
      <c r="P936" s="166"/>
      <c r="Q936" s="166"/>
      <c r="R936" s="166"/>
      <c r="S936" s="166"/>
      <c r="T936" s="60"/>
      <c r="U936" s="61"/>
      <c r="V936" s="61"/>
      <c r="W936" s="61"/>
      <c r="X936" s="61"/>
      <c r="Y936" s="61"/>
      <c r="Z936" s="62"/>
      <c r="AA936" s="67"/>
      <c r="AB936" s="68"/>
      <c r="AC936" s="68"/>
      <c r="AD936" s="68"/>
      <c r="AE936" s="68"/>
      <c r="AF936" s="68"/>
      <c r="AG936" s="69"/>
    </row>
    <row r="937" spans="1:33" x14ac:dyDescent="0.3">
      <c r="A937" s="135"/>
      <c r="B937" s="113"/>
      <c r="C937" s="176"/>
      <c r="D937" s="28"/>
      <c r="E937" s="33"/>
      <c r="F937" s="28"/>
      <c r="G937" s="23"/>
      <c r="H937" s="25"/>
      <c r="I937" s="44"/>
      <c r="J937" s="45"/>
      <c r="K937" s="139"/>
      <c r="L937" s="25"/>
      <c r="M937" s="166"/>
      <c r="N937" s="166"/>
      <c r="O937" s="166"/>
      <c r="P937" s="166"/>
      <c r="Q937" s="166"/>
      <c r="R937" s="166"/>
      <c r="S937" s="166"/>
      <c r="T937" s="60"/>
      <c r="U937" s="61"/>
      <c r="V937" s="61"/>
      <c r="W937" s="61"/>
      <c r="X937" s="61"/>
      <c r="Y937" s="61"/>
      <c r="Z937" s="62"/>
      <c r="AA937" s="67"/>
      <c r="AB937" s="68"/>
      <c r="AC937" s="68"/>
      <c r="AD937" s="68"/>
      <c r="AE937" s="68"/>
      <c r="AF937" s="68"/>
      <c r="AG937" s="69"/>
    </row>
    <row r="938" spans="1:33" x14ac:dyDescent="0.3">
      <c r="A938" s="135"/>
      <c r="B938" s="113"/>
      <c r="C938" s="176"/>
      <c r="D938" s="28"/>
      <c r="E938" s="33"/>
      <c r="F938" s="28"/>
      <c r="G938" s="23"/>
      <c r="H938" s="25"/>
      <c r="I938" s="44"/>
      <c r="J938" s="45"/>
      <c r="K938" s="139"/>
      <c r="L938" s="25"/>
      <c r="M938" s="166"/>
      <c r="N938" s="166"/>
      <c r="O938" s="166"/>
      <c r="P938" s="166"/>
      <c r="Q938" s="166"/>
      <c r="R938" s="166"/>
      <c r="S938" s="166"/>
      <c r="T938" s="60"/>
      <c r="U938" s="61"/>
      <c r="V938" s="61"/>
      <c r="W938" s="61"/>
      <c r="X938" s="61"/>
      <c r="Y938" s="61"/>
      <c r="Z938" s="62"/>
      <c r="AA938" s="67"/>
      <c r="AB938" s="68"/>
      <c r="AC938" s="68"/>
      <c r="AD938" s="68"/>
      <c r="AE938" s="68"/>
      <c r="AF938" s="68"/>
      <c r="AG938" s="69"/>
    </row>
    <row r="939" spans="1:33" x14ac:dyDescent="0.3">
      <c r="A939" s="135"/>
      <c r="B939" s="113"/>
      <c r="C939" s="176"/>
      <c r="D939" s="28"/>
      <c r="E939" s="33"/>
      <c r="F939" s="28"/>
      <c r="G939" s="23"/>
      <c r="H939" s="25"/>
      <c r="I939" s="44"/>
      <c r="J939" s="45"/>
      <c r="K939" s="139"/>
      <c r="L939" s="25"/>
      <c r="M939" s="166"/>
      <c r="N939" s="166"/>
      <c r="O939" s="166"/>
      <c r="P939" s="166"/>
      <c r="Q939" s="166"/>
      <c r="R939" s="166"/>
      <c r="S939" s="166"/>
      <c r="T939" s="60"/>
      <c r="U939" s="61"/>
      <c r="V939" s="61"/>
      <c r="W939" s="61"/>
      <c r="X939" s="61"/>
      <c r="Y939" s="61"/>
      <c r="Z939" s="62"/>
      <c r="AA939" s="67"/>
      <c r="AB939" s="68"/>
      <c r="AC939" s="68"/>
      <c r="AD939" s="68"/>
      <c r="AE939" s="68"/>
      <c r="AF939" s="68"/>
      <c r="AG939" s="69"/>
    </row>
    <row r="940" spans="1:33" x14ac:dyDescent="0.3">
      <c r="A940" s="135"/>
      <c r="B940" s="113"/>
      <c r="C940" s="176"/>
      <c r="D940" s="28"/>
      <c r="E940" s="33"/>
      <c r="F940" s="28"/>
      <c r="G940" s="23"/>
      <c r="H940" s="25"/>
      <c r="I940" s="44"/>
      <c r="J940" s="45"/>
      <c r="K940" s="139"/>
      <c r="L940" s="25"/>
      <c r="M940" s="166"/>
      <c r="N940" s="166"/>
      <c r="O940" s="166"/>
      <c r="P940" s="166"/>
      <c r="Q940" s="166"/>
      <c r="R940" s="166"/>
      <c r="S940" s="166"/>
      <c r="T940" s="60"/>
      <c r="U940" s="61"/>
      <c r="V940" s="61"/>
      <c r="W940" s="61"/>
      <c r="X940" s="61"/>
      <c r="Y940" s="61"/>
      <c r="Z940" s="62"/>
      <c r="AA940" s="67"/>
      <c r="AB940" s="68"/>
      <c r="AC940" s="68"/>
      <c r="AD940" s="68"/>
      <c r="AE940" s="68"/>
      <c r="AF940" s="68"/>
      <c r="AG940" s="69"/>
    </row>
    <row r="941" spans="1:33" x14ac:dyDescent="0.3">
      <c r="A941" s="135"/>
      <c r="B941" s="113"/>
      <c r="C941" s="176"/>
      <c r="D941" s="28"/>
      <c r="E941" s="33"/>
      <c r="F941" s="28"/>
      <c r="G941" s="23"/>
      <c r="H941" s="25"/>
      <c r="I941" s="44"/>
      <c r="J941" s="45"/>
      <c r="K941" s="139"/>
      <c r="L941" s="25"/>
      <c r="M941" s="166"/>
      <c r="N941" s="166"/>
      <c r="O941" s="166"/>
      <c r="P941" s="166"/>
      <c r="Q941" s="166"/>
      <c r="R941" s="166"/>
      <c r="S941" s="166"/>
      <c r="T941" s="60"/>
      <c r="U941" s="61"/>
      <c r="V941" s="61"/>
      <c r="W941" s="61"/>
      <c r="X941" s="61"/>
      <c r="Y941" s="61"/>
      <c r="Z941" s="62"/>
      <c r="AA941" s="67"/>
      <c r="AB941" s="68"/>
      <c r="AC941" s="68"/>
      <c r="AD941" s="68"/>
      <c r="AE941" s="68"/>
      <c r="AF941" s="68"/>
      <c r="AG941" s="69"/>
    </row>
    <row r="942" spans="1:33" x14ac:dyDescent="0.3">
      <c r="A942" s="135"/>
      <c r="B942" s="113"/>
      <c r="C942" s="176"/>
      <c r="D942" s="28"/>
      <c r="E942" s="33"/>
      <c r="F942" s="28"/>
      <c r="G942" s="23"/>
      <c r="H942" s="25"/>
      <c r="I942" s="44"/>
      <c r="J942" s="45"/>
      <c r="K942" s="139"/>
      <c r="L942" s="25"/>
      <c r="M942" s="166"/>
      <c r="N942" s="166"/>
      <c r="O942" s="166"/>
      <c r="P942" s="166"/>
      <c r="Q942" s="166"/>
      <c r="R942" s="166"/>
      <c r="S942" s="166"/>
      <c r="T942" s="60"/>
      <c r="U942" s="61"/>
      <c r="V942" s="61"/>
      <c r="W942" s="61"/>
      <c r="X942" s="61"/>
      <c r="Y942" s="61"/>
      <c r="Z942" s="62"/>
      <c r="AA942" s="67"/>
      <c r="AB942" s="68"/>
      <c r="AC942" s="68"/>
      <c r="AD942" s="68"/>
      <c r="AE942" s="68"/>
      <c r="AF942" s="68"/>
      <c r="AG942" s="69"/>
    </row>
    <row r="943" spans="1:33" x14ac:dyDescent="0.3">
      <c r="A943" s="135"/>
      <c r="B943" s="113"/>
      <c r="C943" s="176"/>
      <c r="D943" s="28"/>
      <c r="E943" s="33"/>
      <c r="F943" s="28"/>
      <c r="G943" s="23"/>
      <c r="H943" s="25"/>
      <c r="I943" s="44"/>
      <c r="J943" s="45"/>
      <c r="K943" s="139"/>
      <c r="L943" s="25"/>
      <c r="M943" s="166"/>
      <c r="N943" s="166"/>
      <c r="O943" s="166"/>
      <c r="P943" s="166"/>
      <c r="Q943" s="166"/>
      <c r="R943" s="166"/>
      <c r="S943" s="166"/>
      <c r="T943" s="60"/>
      <c r="U943" s="61"/>
      <c r="V943" s="61"/>
      <c r="W943" s="61"/>
      <c r="X943" s="61"/>
      <c r="Y943" s="61"/>
      <c r="Z943" s="62"/>
      <c r="AA943" s="67"/>
      <c r="AB943" s="68"/>
      <c r="AC943" s="68"/>
      <c r="AD943" s="68"/>
      <c r="AE943" s="68"/>
      <c r="AF943" s="68"/>
      <c r="AG943" s="69"/>
    </row>
    <row r="944" spans="1:33" x14ac:dyDescent="0.3">
      <c r="A944" s="135"/>
      <c r="B944" s="113"/>
      <c r="C944" s="176"/>
      <c r="D944" s="28"/>
      <c r="E944" s="33"/>
      <c r="F944" s="28"/>
      <c r="G944" s="23"/>
      <c r="H944" s="25"/>
      <c r="I944" s="44"/>
      <c r="J944" s="45"/>
      <c r="K944" s="139"/>
      <c r="L944" s="25"/>
      <c r="M944" s="166"/>
      <c r="N944" s="166"/>
      <c r="O944" s="166"/>
      <c r="P944" s="166"/>
      <c r="Q944" s="166"/>
      <c r="R944" s="166"/>
      <c r="S944" s="166"/>
      <c r="T944" s="60"/>
      <c r="U944" s="61"/>
      <c r="V944" s="61"/>
      <c r="W944" s="61"/>
      <c r="X944" s="61"/>
      <c r="Y944" s="61"/>
      <c r="Z944" s="62"/>
      <c r="AA944" s="67"/>
      <c r="AB944" s="68"/>
      <c r="AC944" s="68"/>
      <c r="AD944" s="68"/>
      <c r="AE944" s="68"/>
      <c r="AF944" s="68"/>
      <c r="AG944" s="69"/>
    </row>
    <row r="945" spans="1:33" x14ac:dyDescent="0.3">
      <c r="A945" s="135"/>
      <c r="B945" s="113"/>
      <c r="C945" s="176"/>
      <c r="D945" s="28"/>
      <c r="E945" s="33"/>
      <c r="F945" s="28"/>
      <c r="G945" s="23"/>
      <c r="H945" s="25"/>
      <c r="I945" s="44"/>
      <c r="J945" s="45"/>
      <c r="K945" s="139"/>
      <c r="L945" s="25"/>
      <c r="M945" s="166"/>
      <c r="N945" s="166"/>
      <c r="O945" s="166"/>
      <c r="P945" s="166"/>
      <c r="Q945" s="166"/>
      <c r="R945" s="166"/>
      <c r="S945" s="166"/>
      <c r="T945" s="60"/>
      <c r="U945" s="61"/>
      <c r="V945" s="61"/>
      <c r="W945" s="61"/>
      <c r="X945" s="61"/>
      <c r="Y945" s="61"/>
      <c r="Z945" s="62"/>
      <c r="AA945" s="67"/>
      <c r="AB945" s="68"/>
      <c r="AC945" s="68"/>
      <c r="AD945" s="68"/>
      <c r="AE945" s="68"/>
      <c r="AF945" s="68"/>
      <c r="AG945" s="69"/>
    </row>
    <row r="946" spans="1:33" x14ac:dyDescent="0.3">
      <c r="A946" s="135"/>
      <c r="B946" s="113"/>
      <c r="C946" s="176"/>
      <c r="D946" s="28"/>
      <c r="E946" s="33"/>
      <c r="F946" s="28"/>
      <c r="G946" s="23"/>
      <c r="H946" s="25"/>
      <c r="I946" s="44"/>
      <c r="J946" s="45"/>
      <c r="K946" s="139"/>
      <c r="L946" s="25"/>
      <c r="M946" s="166"/>
      <c r="N946" s="166"/>
      <c r="O946" s="166"/>
      <c r="P946" s="166"/>
      <c r="Q946" s="166"/>
      <c r="R946" s="166"/>
      <c r="S946" s="166"/>
      <c r="T946" s="60"/>
      <c r="U946" s="61"/>
      <c r="V946" s="61"/>
      <c r="W946" s="61"/>
      <c r="X946" s="61"/>
      <c r="Y946" s="61"/>
      <c r="Z946" s="62"/>
      <c r="AA946" s="67"/>
      <c r="AB946" s="68"/>
      <c r="AC946" s="68"/>
      <c r="AD946" s="68"/>
      <c r="AE946" s="68"/>
      <c r="AF946" s="68"/>
      <c r="AG946" s="69"/>
    </row>
    <row r="947" spans="1:33" x14ac:dyDescent="0.3">
      <c r="A947" s="135"/>
      <c r="B947" s="113"/>
      <c r="C947" s="176"/>
      <c r="D947" s="28"/>
      <c r="E947" s="33"/>
      <c r="F947" s="28"/>
      <c r="G947" s="23"/>
      <c r="H947" s="25"/>
      <c r="I947" s="44"/>
      <c r="J947" s="45"/>
      <c r="K947" s="139"/>
      <c r="L947" s="25"/>
      <c r="M947" s="166"/>
      <c r="N947" s="166"/>
      <c r="O947" s="166"/>
      <c r="P947" s="166"/>
      <c r="Q947" s="166"/>
      <c r="R947" s="166"/>
      <c r="S947" s="166"/>
      <c r="T947" s="60"/>
      <c r="U947" s="61"/>
      <c r="V947" s="61"/>
      <c r="W947" s="61"/>
      <c r="X947" s="61"/>
      <c r="Y947" s="61"/>
      <c r="Z947" s="62"/>
      <c r="AA947" s="67"/>
      <c r="AB947" s="68"/>
      <c r="AC947" s="68"/>
      <c r="AD947" s="68"/>
      <c r="AE947" s="68"/>
      <c r="AF947" s="68"/>
      <c r="AG947" s="69"/>
    </row>
    <row r="948" spans="1:33" x14ac:dyDescent="0.3">
      <c r="A948" s="135"/>
      <c r="B948" s="113"/>
      <c r="C948" s="176"/>
      <c r="D948" s="28"/>
      <c r="E948" s="33"/>
      <c r="F948" s="28"/>
      <c r="G948" s="23"/>
      <c r="H948" s="25"/>
      <c r="I948" s="44"/>
      <c r="J948" s="45"/>
      <c r="K948" s="139"/>
      <c r="L948" s="25"/>
      <c r="M948" s="166"/>
      <c r="N948" s="166"/>
      <c r="O948" s="166"/>
      <c r="P948" s="166"/>
      <c r="Q948" s="166"/>
      <c r="R948" s="166"/>
      <c r="S948" s="166"/>
      <c r="T948" s="60"/>
      <c r="U948" s="61"/>
      <c r="V948" s="61"/>
      <c r="W948" s="61"/>
      <c r="X948" s="61"/>
      <c r="Y948" s="61"/>
      <c r="Z948" s="62"/>
      <c r="AA948" s="67"/>
      <c r="AB948" s="68"/>
      <c r="AC948" s="68"/>
      <c r="AD948" s="68"/>
      <c r="AE948" s="68"/>
      <c r="AF948" s="68"/>
      <c r="AG948" s="69"/>
    </row>
    <row r="949" spans="1:33" x14ac:dyDescent="0.3">
      <c r="A949" s="135"/>
      <c r="B949" s="113"/>
      <c r="C949" s="176"/>
      <c r="D949" s="28"/>
      <c r="E949" s="33"/>
      <c r="F949" s="28"/>
      <c r="G949" s="23"/>
      <c r="H949" s="25"/>
      <c r="I949" s="44"/>
      <c r="J949" s="45"/>
      <c r="K949" s="139"/>
      <c r="L949" s="25"/>
      <c r="M949" s="166"/>
      <c r="N949" s="166"/>
      <c r="O949" s="166"/>
      <c r="P949" s="166"/>
      <c r="Q949" s="166"/>
      <c r="R949" s="166"/>
      <c r="S949" s="166"/>
      <c r="T949" s="60"/>
      <c r="U949" s="61"/>
      <c r="V949" s="61"/>
      <c r="W949" s="61"/>
      <c r="X949" s="61"/>
      <c r="Y949" s="61"/>
      <c r="Z949" s="62"/>
      <c r="AA949" s="67"/>
      <c r="AB949" s="68"/>
      <c r="AC949" s="68"/>
      <c r="AD949" s="68"/>
      <c r="AE949" s="68"/>
      <c r="AF949" s="68"/>
      <c r="AG949" s="69"/>
    </row>
    <row r="950" spans="1:33" x14ac:dyDescent="0.3">
      <c r="A950" s="135"/>
      <c r="B950" s="113"/>
      <c r="C950" s="176"/>
      <c r="D950" s="28"/>
      <c r="E950" s="33"/>
      <c r="F950" s="28"/>
      <c r="G950" s="23"/>
      <c r="H950" s="25"/>
      <c r="I950" s="44"/>
      <c r="J950" s="45"/>
      <c r="K950" s="139"/>
      <c r="L950" s="25"/>
      <c r="M950" s="166"/>
      <c r="N950" s="166"/>
      <c r="O950" s="166"/>
      <c r="P950" s="166"/>
      <c r="Q950" s="166"/>
      <c r="R950" s="166"/>
      <c r="S950" s="166"/>
      <c r="T950" s="60"/>
      <c r="U950" s="61"/>
      <c r="V950" s="61"/>
      <c r="W950" s="61"/>
      <c r="X950" s="61"/>
      <c r="Y950" s="61"/>
      <c r="Z950" s="62"/>
      <c r="AA950" s="67"/>
      <c r="AB950" s="68"/>
      <c r="AC950" s="68"/>
      <c r="AD950" s="68"/>
      <c r="AE950" s="68"/>
      <c r="AF950" s="68"/>
      <c r="AG950" s="69"/>
    </row>
    <row r="951" spans="1:33" x14ac:dyDescent="0.3">
      <c r="A951" s="135"/>
      <c r="B951" s="113"/>
      <c r="C951" s="176"/>
      <c r="D951" s="28"/>
      <c r="E951" s="33"/>
      <c r="F951" s="28"/>
      <c r="G951" s="23"/>
      <c r="H951" s="25"/>
      <c r="I951" s="44"/>
      <c r="J951" s="45"/>
      <c r="K951" s="139"/>
      <c r="L951" s="25"/>
      <c r="M951" s="166"/>
      <c r="N951" s="166"/>
      <c r="O951" s="166"/>
      <c r="P951" s="166"/>
      <c r="Q951" s="166"/>
      <c r="R951" s="166"/>
      <c r="S951" s="166"/>
      <c r="T951" s="60"/>
      <c r="U951" s="61"/>
      <c r="V951" s="61"/>
      <c r="W951" s="61"/>
      <c r="X951" s="61"/>
      <c r="Y951" s="61"/>
      <c r="Z951" s="62"/>
      <c r="AA951" s="67"/>
      <c r="AB951" s="68"/>
      <c r="AC951" s="68"/>
      <c r="AD951" s="68"/>
      <c r="AE951" s="68"/>
      <c r="AF951" s="68"/>
      <c r="AG951" s="69"/>
    </row>
    <row r="952" spans="1:33" x14ac:dyDescent="0.3">
      <c r="A952" s="135"/>
      <c r="B952" s="113"/>
      <c r="C952" s="176"/>
      <c r="D952" s="28"/>
      <c r="E952" s="33"/>
      <c r="F952" s="28"/>
      <c r="G952" s="23"/>
      <c r="H952" s="25"/>
      <c r="I952" s="44"/>
      <c r="J952" s="45"/>
      <c r="K952" s="139"/>
      <c r="L952" s="25"/>
      <c r="M952" s="166"/>
      <c r="N952" s="166"/>
      <c r="O952" s="166"/>
      <c r="P952" s="166"/>
      <c r="Q952" s="166"/>
      <c r="R952" s="166"/>
      <c r="S952" s="166"/>
      <c r="T952" s="60"/>
      <c r="U952" s="61"/>
      <c r="V952" s="61"/>
      <c r="W952" s="61"/>
      <c r="X952" s="61"/>
      <c r="Y952" s="61"/>
      <c r="Z952" s="62"/>
      <c r="AA952" s="67"/>
      <c r="AB952" s="68"/>
      <c r="AC952" s="68"/>
      <c r="AD952" s="68"/>
      <c r="AE952" s="68"/>
      <c r="AF952" s="68"/>
      <c r="AG952" s="69"/>
    </row>
    <row r="953" spans="1:33" x14ac:dyDescent="0.3">
      <c r="A953" s="135"/>
      <c r="B953" s="113"/>
      <c r="C953" s="176"/>
      <c r="D953" s="28"/>
      <c r="E953" s="33"/>
      <c r="F953" s="28"/>
      <c r="G953" s="23"/>
      <c r="H953" s="25"/>
      <c r="I953" s="44"/>
      <c r="J953" s="45"/>
      <c r="K953" s="139"/>
      <c r="L953" s="25"/>
      <c r="M953" s="166"/>
      <c r="N953" s="166"/>
      <c r="O953" s="166"/>
      <c r="P953" s="166"/>
      <c r="Q953" s="166"/>
      <c r="R953" s="166"/>
      <c r="S953" s="166"/>
      <c r="T953" s="60"/>
      <c r="U953" s="61"/>
      <c r="V953" s="61"/>
      <c r="W953" s="61"/>
      <c r="X953" s="61"/>
      <c r="Y953" s="61"/>
      <c r="Z953" s="62"/>
      <c r="AA953" s="67"/>
      <c r="AB953" s="68"/>
      <c r="AC953" s="68"/>
      <c r="AD953" s="68"/>
      <c r="AE953" s="68"/>
      <c r="AF953" s="68"/>
      <c r="AG953" s="69"/>
    </row>
    <row r="954" spans="1:33" x14ac:dyDescent="0.3">
      <c r="A954" s="135"/>
      <c r="B954" s="113"/>
      <c r="C954" s="176"/>
      <c r="D954" s="28"/>
      <c r="E954" s="33"/>
      <c r="F954" s="28"/>
      <c r="G954" s="23"/>
      <c r="H954" s="25"/>
      <c r="I954" s="44"/>
      <c r="J954" s="45"/>
      <c r="K954" s="139"/>
      <c r="L954" s="25"/>
      <c r="M954" s="166"/>
      <c r="N954" s="166"/>
      <c r="O954" s="166"/>
      <c r="P954" s="166"/>
      <c r="Q954" s="166"/>
      <c r="R954" s="166"/>
      <c r="S954" s="166"/>
      <c r="T954" s="60"/>
      <c r="U954" s="61"/>
      <c r="V954" s="61"/>
      <c r="W954" s="61"/>
      <c r="X954" s="61"/>
      <c r="Y954" s="61"/>
      <c r="Z954" s="62"/>
      <c r="AA954" s="67"/>
      <c r="AB954" s="68"/>
      <c r="AC954" s="68"/>
      <c r="AD954" s="68"/>
      <c r="AE954" s="68"/>
      <c r="AF954" s="68"/>
      <c r="AG954" s="69"/>
    </row>
    <row r="955" spans="1:33" x14ac:dyDescent="0.3">
      <c r="A955" s="135"/>
      <c r="B955" s="113"/>
      <c r="C955" s="176"/>
      <c r="D955" s="28"/>
      <c r="E955" s="33"/>
      <c r="F955" s="28"/>
      <c r="G955" s="23"/>
      <c r="H955" s="25"/>
      <c r="I955" s="44"/>
      <c r="J955" s="45"/>
      <c r="K955" s="139"/>
      <c r="L955" s="25"/>
      <c r="M955" s="166"/>
      <c r="N955" s="166"/>
      <c r="O955" s="166"/>
      <c r="P955" s="166"/>
      <c r="Q955" s="166"/>
      <c r="R955" s="166"/>
      <c r="S955" s="166"/>
      <c r="T955" s="60"/>
      <c r="U955" s="61"/>
      <c r="V955" s="61"/>
      <c r="W955" s="61"/>
      <c r="X955" s="61"/>
      <c r="Y955" s="61"/>
      <c r="Z955" s="62"/>
      <c r="AA955" s="67"/>
      <c r="AB955" s="68"/>
      <c r="AC955" s="68"/>
      <c r="AD955" s="68"/>
      <c r="AE955" s="68"/>
      <c r="AF955" s="68"/>
      <c r="AG955" s="69"/>
    </row>
    <row r="956" spans="1:33" x14ac:dyDescent="0.3">
      <c r="A956" s="135"/>
      <c r="B956" s="113"/>
      <c r="C956" s="176"/>
      <c r="D956" s="28"/>
      <c r="E956" s="33"/>
      <c r="F956" s="28"/>
      <c r="G956" s="23"/>
      <c r="H956" s="25"/>
      <c r="I956" s="44"/>
      <c r="J956" s="45"/>
      <c r="K956" s="139"/>
      <c r="L956" s="25"/>
      <c r="M956" s="166"/>
      <c r="N956" s="166"/>
      <c r="O956" s="166"/>
      <c r="P956" s="166"/>
      <c r="Q956" s="166"/>
      <c r="R956" s="166"/>
      <c r="S956" s="166"/>
      <c r="T956" s="60"/>
      <c r="U956" s="61"/>
      <c r="V956" s="61"/>
      <c r="W956" s="61"/>
      <c r="X956" s="61"/>
      <c r="Y956" s="61"/>
      <c r="Z956" s="62"/>
      <c r="AA956" s="67"/>
      <c r="AB956" s="68"/>
      <c r="AC956" s="68"/>
      <c r="AD956" s="68"/>
      <c r="AE956" s="68"/>
      <c r="AF956" s="68"/>
      <c r="AG956" s="69"/>
    </row>
    <row r="957" spans="1:33" x14ac:dyDescent="0.3">
      <c r="A957" s="135"/>
      <c r="B957" s="113"/>
      <c r="C957" s="176"/>
      <c r="D957" s="28"/>
      <c r="E957" s="33"/>
      <c r="F957" s="28"/>
      <c r="G957" s="23"/>
      <c r="H957" s="25"/>
      <c r="I957" s="44"/>
      <c r="J957" s="45"/>
      <c r="K957" s="139"/>
      <c r="L957" s="25"/>
      <c r="M957" s="166"/>
      <c r="N957" s="166"/>
      <c r="O957" s="166"/>
      <c r="P957" s="166"/>
      <c r="Q957" s="166"/>
      <c r="R957" s="166"/>
      <c r="S957" s="166"/>
      <c r="T957" s="60"/>
      <c r="U957" s="61"/>
      <c r="V957" s="61"/>
      <c r="W957" s="61"/>
      <c r="X957" s="61"/>
      <c r="Y957" s="61"/>
      <c r="Z957" s="62"/>
      <c r="AA957" s="67"/>
      <c r="AB957" s="68"/>
      <c r="AC957" s="68"/>
      <c r="AD957" s="68"/>
      <c r="AE957" s="68"/>
      <c r="AF957" s="68"/>
      <c r="AG957" s="69"/>
    </row>
    <row r="958" spans="1:33" x14ac:dyDescent="0.3">
      <c r="A958" s="135"/>
      <c r="B958" s="113"/>
      <c r="C958" s="176"/>
      <c r="D958" s="28"/>
      <c r="E958" s="33"/>
      <c r="F958" s="28"/>
      <c r="G958" s="23"/>
      <c r="H958" s="25"/>
      <c r="I958" s="44"/>
      <c r="J958" s="45"/>
      <c r="K958" s="139"/>
      <c r="L958" s="25"/>
      <c r="M958" s="166"/>
      <c r="N958" s="166"/>
      <c r="O958" s="166"/>
      <c r="P958" s="166"/>
      <c r="Q958" s="166"/>
      <c r="R958" s="166"/>
      <c r="S958" s="166"/>
      <c r="T958" s="60"/>
      <c r="U958" s="61"/>
      <c r="V958" s="61"/>
      <c r="W958" s="61"/>
      <c r="X958" s="61"/>
      <c r="Y958" s="61"/>
      <c r="Z958" s="62"/>
      <c r="AA958" s="67"/>
      <c r="AB958" s="68"/>
      <c r="AC958" s="68"/>
      <c r="AD958" s="68"/>
      <c r="AE958" s="68"/>
      <c r="AF958" s="68"/>
      <c r="AG958" s="69"/>
    </row>
    <row r="959" spans="1:33" x14ac:dyDescent="0.3">
      <c r="A959" s="135"/>
      <c r="B959" s="113"/>
      <c r="C959" s="176"/>
      <c r="D959" s="28"/>
      <c r="E959" s="33"/>
      <c r="F959" s="28"/>
      <c r="G959" s="23"/>
      <c r="H959" s="25"/>
      <c r="I959" s="44"/>
      <c r="J959" s="45"/>
      <c r="K959" s="139"/>
      <c r="L959" s="25"/>
      <c r="M959" s="166"/>
      <c r="N959" s="166"/>
      <c r="O959" s="166"/>
      <c r="P959" s="166"/>
      <c r="Q959" s="166"/>
      <c r="R959" s="166"/>
      <c r="S959" s="166"/>
      <c r="T959" s="60"/>
      <c r="U959" s="61"/>
      <c r="V959" s="61"/>
      <c r="W959" s="61"/>
      <c r="X959" s="61"/>
      <c r="Y959" s="61"/>
      <c r="Z959" s="62"/>
      <c r="AA959" s="67"/>
      <c r="AB959" s="68"/>
      <c r="AC959" s="68"/>
      <c r="AD959" s="68"/>
      <c r="AE959" s="68"/>
      <c r="AF959" s="68"/>
      <c r="AG959" s="69"/>
    </row>
    <row r="960" spans="1:33" x14ac:dyDescent="0.3">
      <c r="A960" s="135"/>
      <c r="B960" s="113"/>
      <c r="C960" s="176"/>
      <c r="D960" s="28"/>
      <c r="E960" s="33"/>
      <c r="F960" s="28"/>
      <c r="G960" s="23"/>
      <c r="H960" s="25"/>
      <c r="I960" s="44"/>
      <c r="J960" s="45"/>
      <c r="K960" s="139"/>
      <c r="L960" s="25"/>
      <c r="M960" s="166"/>
      <c r="N960" s="166"/>
      <c r="O960" s="166"/>
      <c r="P960" s="166"/>
      <c r="Q960" s="166"/>
      <c r="R960" s="166"/>
      <c r="S960" s="166"/>
      <c r="T960" s="60"/>
      <c r="U960" s="61"/>
      <c r="V960" s="61"/>
      <c r="W960" s="61"/>
      <c r="X960" s="61"/>
      <c r="Y960" s="61"/>
      <c r="Z960" s="62"/>
      <c r="AA960" s="67"/>
      <c r="AB960" s="68"/>
      <c r="AC960" s="68"/>
      <c r="AD960" s="68"/>
      <c r="AE960" s="68"/>
      <c r="AF960" s="68"/>
      <c r="AG960" s="69"/>
    </row>
    <row r="961" spans="1:33" x14ac:dyDescent="0.3">
      <c r="A961" s="135"/>
      <c r="B961" s="113"/>
      <c r="C961" s="176"/>
      <c r="D961" s="28"/>
      <c r="E961" s="33"/>
      <c r="F961" s="28"/>
      <c r="G961" s="23"/>
      <c r="H961" s="25"/>
      <c r="I961" s="44"/>
      <c r="J961" s="45"/>
      <c r="K961" s="139"/>
      <c r="L961" s="25"/>
      <c r="M961" s="166"/>
      <c r="N961" s="166"/>
      <c r="O961" s="166"/>
      <c r="P961" s="166"/>
      <c r="Q961" s="166"/>
      <c r="R961" s="166"/>
      <c r="S961" s="166"/>
      <c r="T961" s="60"/>
      <c r="U961" s="61"/>
      <c r="V961" s="61"/>
      <c r="W961" s="61"/>
      <c r="X961" s="61"/>
      <c r="Y961" s="61"/>
      <c r="Z961" s="62"/>
      <c r="AA961" s="67"/>
      <c r="AB961" s="68"/>
      <c r="AC961" s="68"/>
      <c r="AD961" s="68"/>
      <c r="AE961" s="68"/>
      <c r="AF961" s="68"/>
      <c r="AG961" s="69"/>
    </row>
    <row r="962" spans="1:33" x14ac:dyDescent="0.3">
      <c r="A962" s="135"/>
      <c r="B962" s="113"/>
      <c r="C962" s="176"/>
      <c r="D962" s="28"/>
      <c r="E962" s="33"/>
      <c r="F962" s="28"/>
      <c r="G962" s="23"/>
      <c r="H962" s="25"/>
      <c r="I962" s="44"/>
      <c r="J962" s="45"/>
      <c r="K962" s="139"/>
      <c r="L962" s="25"/>
      <c r="M962" s="166"/>
      <c r="N962" s="166"/>
      <c r="O962" s="166"/>
      <c r="P962" s="166"/>
      <c r="Q962" s="166"/>
      <c r="R962" s="166"/>
      <c r="S962" s="166"/>
      <c r="T962" s="60"/>
      <c r="U962" s="61"/>
      <c r="V962" s="61"/>
      <c r="W962" s="61"/>
      <c r="X962" s="61"/>
      <c r="Y962" s="61"/>
      <c r="Z962" s="62"/>
      <c r="AA962" s="67"/>
      <c r="AB962" s="68"/>
      <c r="AC962" s="68"/>
      <c r="AD962" s="68"/>
      <c r="AE962" s="68"/>
      <c r="AF962" s="68"/>
      <c r="AG962" s="69"/>
    </row>
    <row r="963" spans="1:33" x14ac:dyDescent="0.3">
      <c r="A963" s="135"/>
      <c r="B963" s="113"/>
      <c r="C963" s="176"/>
      <c r="D963" s="28"/>
      <c r="E963" s="33"/>
      <c r="F963" s="28"/>
      <c r="G963" s="23"/>
      <c r="H963" s="25"/>
      <c r="I963" s="44"/>
      <c r="J963" s="45"/>
      <c r="K963" s="139"/>
      <c r="L963" s="25"/>
      <c r="M963" s="166"/>
      <c r="N963" s="166"/>
      <c r="O963" s="166"/>
      <c r="P963" s="166"/>
      <c r="Q963" s="166"/>
      <c r="R963" s="166"/>
      <c r="S963" s="166"/>
      <c r="T963" s="60"/>
      <c r="U963" s="61"/>
      <c r="V963" s="61"/>
      <c r="W963" s="61"/>
      <c r="X963" s="61"/>
      <c r="Y963" s="61"/>
      <c r="Z963" s="62"/>
      <c r="AA963" s="67"/>
      <c r="AB963" s="68"/>
      <c r="AC963" s="68"/>
      <c r="AD963" s="68"/>
      <c r="AE963" s="68"/>
      <c r="AF963" s="68"/>
      <c r="AG963" s="69"/>
    </row>
    <row r="964" spans="1:33" x14ac:dyDescent="0.3">
      <c r="A964" s="135"/>
      <c r="B964" s="113"/>
      <c r="C964" s="176"/>
      <c r="D964" s="28"/>
      <c r="E964" s="33"/>
      <c r="F964" s="28"/>
      <c r="G964" s="23"/>
      <c r="H964" s="25"/>
      <c r="I964" s="44"/>
      <c r="J964" s="45"/>
      <c r="K964" s="139"/>
      <c r="L964" s="25"/>
      <c r="M964" s="166"/>
      <c r="N964" s="166"/>
      <c r="O964" s="166"/>
      <c r="P964" s="166"/>
      <c r="Q964" s="166"/>
      <c r="R964" s="166"/>
      <c r="S964" s="166"/>
      <c r="T964" s="60"/>
      <c r="U964" s="61"/>
      <c r="V964" s="61"/>
      <c r="W964" s="61"/>
      <c r="X964" s="61"/>
      <c r="Y964" s="61"/>
      <c r="Z964" s="62"/>
      <c r="AA964" s="67"/>
      <c r="AB964" s="68"/>
      <c r="AC964" s="68"/>
      <c r="AD964" s="68"/>
      <c r="AE964" s="68"/>
      <c r="AF964" s="68"/>
      <c r="AG964" s="69"/>
    </row>
    <row r="965" spans="1:33" x14ac:dyDescent="0.3">
      <c r="A965" s="135"/>
      <c r="B965" s="113"/>
      <c r="C965" s="176"/>
      <c r="D965" s="28"/>
      <c r="E965" s="33"/>
      <c r="F965" s="28"/>
      <c r="G965" s="23"/>
      <c r="H965" s="25"/>
      <c r="I965" s="44"/>
      <c r="J965" s="45"/>
      <c r="K965" s="139"/>
      <c r="L965" s="25"/>
      <c r="M965" s="166"/>
      <c r="N965" s="166"/>
      <c r="O965" s="166"/>
      <c r="P965" s="166"/>
      <c r="Q965" s="166"/>
      <c r="R965" s="166"/>
      <c r="S965" s="166"/>
      <c r="T965" s="60"/>
      <c r="U965" s="61"/>
      <c r="V965" s="61"/>
      <c r="W965" s="61"/>
      <c r="X965" s="61"/>
      <c r="Y965" s="61"/>
      <c r="Z965" s="62"/>
      <c r="AA965" s="67"/>
      <c r="AB965" s="68"/>
      <c r="AC965" s="68"/>
      <c r="AD965" s="68"/>
      <c r="AE965" s="68"/>
      <c r="AF965" s="68"/>
      <c r="AG965" s="69"/>
    </row>
    <row r="966" spans="1:33" x14ac:dyDescent="0.3">
      <c r="A966" s="135"/>
      <c r="B966" s="113"/>
      <c r="C966" s="176"/>
      <c r="D966" s="28"/>
      <c r="E966" s="33"/>
      <c r="F966" s="28"/>
      <c r="G966" s="23"/>
      <c r="H966" s="25"/>
      <c r="I966" s="44"/>
      <c r="J966" s="45"/>
      <c r="K966" s="139"/>
      <c r="L966" s="25"/>
      <c r="M966" s="166"/>
      <c r="N966" s="166"/>
      <c r="O966" s="166"/>
      <c r="P966" s="166"/>
      <c r="Q966" s="166"/>
      <c r="R966" s="166"/>
      <c r="S966" s="166"/>
      <c r="T966" s="60"/>
      <c r="U966" s="61"/>
      <c r="V966" s="61"/>
      <c r="W966" s="61"/>
      <c r="X966" s="61"/>
      <c r="Y966" s="61"/>
      <c r="Z966" s="62"/>
      <c r="AA966" s="67"/>
      <c r="AB966" s="68"/>
      <c r="AC966" s="68"/>
      <c r="AD966" s="68"/>
      <c r="AE966" s="68"/>
      <c r="AF966" s="68"/>
      <c r="AG966" s="69"/>
    </row>
    <row r="967" spans="1:33" x14ac:dyDescent="0.3">
      <c r="A967" s="135"/>
      <c r="B967" s="113"/>
      <c r="C967" s="176"/>
      <c r="D967" s="28"/>
      <c r="E967" s="33"/>
      <c r="F967" s="28"/>
      <c r="G967" s="23"/>
      <c r="H967" s="25"/>
      <c r="I967" s="44"/>
      <c r="J967" s="45"/>
      <c r="K967" s="139"/>
      <c r="L967" s="25"/>
      <c r="M967" s="166"/>
      <c r="N967" s="166"/>
      <c r="O967" s="166"/>
      <c r="P967" s="166"/>
      <c r="Q967" s="166"/>
      <c r="R967" s="166"/>
      <c r="S967" s="166"/>
      <c r="T967" s="60"/>
      <c r="U967" s="61"/>
      <c r="V967" s="61"/>
      <c r="W967" s="61"/>
      <c r="X967" s="61"/>
      <c r="Y967" s="61"/>
      <c r="Z967" s="62"/>
      <c r="AA967" s="67"/>
      <c r="AB967" s="68"/>
      <c r="AC967" s="68"/>
      <c r="AD967" s="68"/>
      <c r="AE967" s="68"/>
      <c r="AF967" s="68"/>
      <c r="AG967" s="69"/>
    </row>
    <row r="968" spans="1:33" x14ac:dyDescent="0.3">
      <c r="A968" s="135"/>
      <c r="B968" s="113"/>
      <c r="C968" s="176"/>
      <c r="D968" s="28"/>
      <c r="E968" s="33"/>
      <c r="F968" s="28"/>
      <c r="G968" s="23"/>
      <c r="H968" s="25"/>
      <c r="I968" s="44"/>
      <c r="J968" s="45"/>
      <c r="K968" s="139"/>
      <c r="L968" s="25"/>
      <c r="M968" s="166"/>
      <c r="N968" s="166"/>
      <c r="O968" s="166"/>
      <c r="P968" s="166"/>
      <c r="Q968" s="166"/>
      <c r="R968" s="166"/>
      <c r="S968" s="166"/>
      <c r="T968" s="60"/>
      <c r="U968" s="61"/>
      <c r="V968" s="61"/>
      <c r="W968" s="61"/>
      <c r="X968" s="61"/>
      <c r="Y968" s="61"/>
      <c r="Z968" s="62"/>
      <c r="AA968" s="67"/>
      <c r="AB968" s="68"/>
      <c r="AC968" s="68"/>
      <c r="AD968" s="68"/>
      <c r="AE968" s="68"/>
      <c r="AF968" s="68"/>
      <c r="AG968" s="69"/>
    </row>
    <row r="969" spans="1:33" x14ac:dyDescent="0.3">
      <c r="A969" s="135"/>
      <c r="B969" s="113"/>
      <c r="C969" s="176"/>
      <c r="D969" s="28"/>
      <c r="E969" s="33"/>
      <c r="F969" s="28"/>
      <c r="G969" s="23"/>
      <c r="H969" s="25"/>
      <c r="I969" s="44"/>
      <c r="J969" s="45"/>
      <c r="K969" s="139"/>
      <c r="L969" s="25"/>
      <c r="M969" s="166"/>
      <c r="N969" s="166"/>
      <c r="O969" s="166"/>
      <c r="P969" s="166"/>
      <c r="Q969" s="166"/>
      <c r="R969" s="166"/>
      <c r="S969" s="166"/>
      <c r="T969" s="60"/>
      <c r="U969" s="61"/>
      <c r="V969" s="61"/>
      <c r="W969" s="61"/>
      <c r="X969" s="61"/>
      <c r="Y969" s="61"/>
      <c r="Z969" s="62"/>
      <c r="AA969" s="67"/>
      <c r="AB969" s="68"/>
      <c r="AC969" s="68"/>
      <c r="AD969" s="68"/>
      <c r="AE969" s="68"/>
      <c r="AF969" s="68"/>
      <c r="AG969" s="69"/>
    </row>
    <row r="970" spans="1:33" x14ac:dyDescent="0.3">
      <c r="A970" s="135"/>
      <c r="B970" s="113"/>
      <c r="C970" s="176"/>
      <c r="D970" s="28"/>
      <c r="E970" s="33"/>
      <c r="F970" s="28"/>
      <c r="G970" s="23"/>
      <c r="H970" s="25"/>
      <c r="I970" s="44"/>
      <c r="J970" s="45"/>
      <c r="K970" s="139"/>
      <c r="L970" s="25"/>
      <c r="M970" s="166"/>
      <c r="N970" s="166"/>
      <c r="O970" s="166"/>
      <c r="P970" s="166"/>
      <c r="Q970" s="166"/>
      <c r="R970" s="166"/>
      <c r="S970" s="166"/>
      <c r="T970" s="60"/>
      <c r="U970" s="61"/>
      <c r="V970" s="61"/>
      <c r="W970" s="61"/>
      <c r="X970" s="61"/>
      <c r="Y970" s="61"/>
      <c r="Z970" s="62"/>
      <c r="AA970" s="67"/>
      <c r="AB970" s="68"/>
      <c r="AC970" s="68"/>
      <c r="AD970" s="68"/>
      <c r="AE970" s="68"/>
      <c r="AF970" s="68"/>
      <c r="AG970" s="69"/>
    </row>
    <row r="971" spans="1:33" x14ac:dyDescent="0.3">
      <c r="A971" s="135"/>
      <c r="B971" s="113"/>
      <c r="C971" s="176"/>
      <c r="D971" s="28"/>
      <c r="E971" s="33"/>
      <c r="F971" s="28"/>
      <c r="G971" s="23"/>
      <c r="H971" s="25"/>
      <c r="I971" s="44"/>
      <c r="J971" s="45"/>
      <c r="K971" s="139"/>
      <c r="L971" s="25"/>
      <c r="M971" s="166"/>
      <c r="N971" s="166"/>
      <c r="O971" s="166"/>
      <c r="P971" s="166"/>
      <c r="Q971" s="166"/>
      <c r="R971" s="166"/>
      <c r="S971" s="166"/>
      <c r="T971" s="60"/>
      <c r="U971" s="61"/>
      <c r="V971" s="61"/>
      <c r="W971" s="61"/>
      <c r="X971" s="61"/>
      <c r="Y971" s="61"/>
      <c r="Z971" s="62"/>
      <c r="AA971" s="67"/>
      <c r="AB971" s="68"/>
      <c r="AC971" s="68"/>
      <c r="AD971" s="68"/>
      <c r="AE971" s="68"/>
      <c r="AF971" s="68"/>
      <c r="AG971" s="69"/>
    </row>
    <row r="972" spans="1:33" x14ac:dyDescent="0.3">
      <c r="A972" s="135"/>
      <c r="B972" s="113"/>
      <c r="C972" s="176"/>
      <c r="D972" s="28"/>
      <c r="E972" s="33"/>
      <c r="F972" s="28"/>
      <c r="G972" s="23"/>
      <c r="H972" s="25"/>
      <c r="I972" s="44"/>
      <c r="J972" s="45"/>
      <c r="K972" s="139"/>
      <c r="L972" s="25"/>
      <c r="M972" s="166"/>
      <c r="N972" s="166"/>
      <c r="O972" s="166"/>
      <c r="P972" s="166"/>
      <c r="Q972" s="166"/>
      <c r="R972" s="166"/>
      <c r="S972" s="166"/>
      <c r="T972" s="60"/>
      <c r="U972" s="61"/>
      <c r="V972" s="61"/>
      <c r="W972" s="61"/>
      <c r="X972" s="61"/>
      <c r="Y972" s="61"/>
      <c r="Z972" s="62"/>
      <c r="AA972" s="67"/>
      <c r="AB972" s="68"/>
      <c r="AC972" s="68"/>
      <c r="AD972" s="68"/>
      <c r="AE972" s="68"/>
      <c r="AF972" s="68"/>
      <c r="AG972" s="69"/>
    </row>
    <row r="973" spans="1:33" x14ac:dyDescent="0.3">
      <c r="A973" s="135"/>
      <c r="B973" s="113"/>
      <c r="C973" s="176"/>
      <c r="D973" s="28"/>
      <c r="E973" s="33"/>
      <c r="F973" s="28"/>
      <c r="G973" s="23"/>
      <c r="H973" s="25"/>
      <c r="I973" s="44"/>
      <c r="J973" s="45"/>
      <c r="K973" s="139"/>
      <c r="L973" s="25"/>
      <c r="M973" s="166"/>
      <c r="N973" s="166"/>
      <c r="O973" s="166"/>
      <c r="P973" s="166"/>
      <c r="Q973" s="166"/>
      <c r="R973" s="166"/>
      <c r="S973" s="166"/>
      <c r="T973" s="60"/>
      <c r="U973" s="61"/>
      <c r="V973" s="61"/>
      <c r="W973" s="61"/>
      <c r="X973" s="61"/>
      <c r="Y973" s="61"/>
      <c r="Z973" s="62"/>
      <c r="AA973" s="67"/>
      <c r="AB973" s="68"/>
      <c r="AC973" s="68"/>
      <c r="AD973" s="68"/>
      <c r="AE973" s="68"/>
      <c r="AF973" s="68"/>
      <c r="AG973" s="69"/>
    </row>
    <row r="974" spans="1:33" x14ac:dyDescent="0.3">
      <c r="A974" s="135"/>
      <c r="B974" s="113"/>
      <c r="C974" s="176"/>
      <c r="D974" s="28"/>
      <c r="E974" s="33"/>
      <c r="F974" s="28"/>
      <c r="G974" s="23"/>
      <c r="H974" s="25"/>
      <c r="I974" s="44"/>
      <c r="J974" s="45"/>
      <c r="K974" s="139"/>
      <c r="L974" s="25"/>
      <c r="M974" s="166"/>
      <c r="N974" s="166"/>
      <c r="O974" s="166"/>
      <c r="P974" s="166"/>
      <c r="Q974" s="166"/>
      <c r="R974" s="166"/>
      <c r="S974" s="166"/>
      <c r="T974" s="60"/>
      <c r="U974" s="61"/>
      <c r="V974" s="61"/>
      <c r="W974" s="61"/>
      <c r="X974" s="61"/>
      <c r="Y974" s="61"/>
      <c r="Z974" s="62"/>
      <c r="AA974" s="67"/>
      <c r="AB974" s="68"/>
      <c r="AC974" s="68"/>
      <c r="AD974" s="68"/>
      <c r="AE974" s="68"/>
      <c r="AF974" s="68"/>
      <c r="AG974" s="69"/>
    </row>
    <row r="975" spans="1:33" x14ac:dyDescent="0.3">
      <c r="A975" s="135"/>
      <c r="B975" s="113"/>
      <c r="C975" s="176"/>
      <c r="D975" s="28"/>
      <c r="E975" s="33"/>
      <c r="F975" s="28"/>
      <c r="G975" s="23"/>
      <c r="H975" s="25"/>
      <c r="I975" s="44"/>
      <c r="J975" s="45"/>
      <c r="K975" s="139"/>
      <c r="L975" s="25"/>
      <c r="M975" s="166"/>
      <c r="N975" s="166"/>
      <c r="O975" s="166"/>
      <c r="P975" s="166"/>
      <c r="Q975" s="166"/>
      <c r="R975" s="166"/>
      <c r="S975" s="166"/>
      <c r="T975" s="60"/>
      <c r="U975" s="61"/>
      <c r="V975" s="61"/>
      <c r="W975" s="61"/>
      <c r="X975" s="61"/>
      <c r="Y975" s="61"/>
      <c r="Z975" s="62"/>
      <c r="AA975" s="67"/>
      <c r="AB975" s="68"/>
      <c r="AC975" s="68"/>
      <c r="AD975" s="68"/>
      <c r="AE975" s="68"/>
      <c r="AF975" s="68"/>
      <c r="AG975" s="69"/>
    </row>
    <row r="976" spans="1:33" x14ac:dyDescent="0.3">
      <c r="A976" s="135"/>
      <c r="B976" s="113"/>
      <c r="C976" s="176"/>
      <c r="D976" s="28"/>
      <c r="E976" s="33"/>
      <c r="F976" s="28"/>
      <c r="G976" s="23"/>
      <c r="H976" s="25"/>
      <c r="I976" s="44"/>
      <c r="J976" s="45"/>
      <c r="K976" s="139"/>
      <c r="L976" s="25"/>
      <c r="M976" s="166"/>
      <c r="N976" s="166"/>
      <c r="O976" s="166"/>
      <c r="P976" s="166"/>
      <c r="Q976" s="166"/>
      <c r="R976" s="166"/>
      <c r="S976" s="166"/>
      <c r="T976" s="60"/>
      <c r="U976" s="61"/>
      <c r="V976" s="61"/>
      <c r="W976" s="61"/>
      <c r="X976" s="61"/>
      <c r="Y976" s="61"/>
      <c r="Z976" s="62"/>
      <c r="AA976" s="67"/>
      <c r="AB976" s="68"/>
      <c r="AC976" s="68"/>
      <c r="AD976" s="68"/>
      <c r="AE976" s="68"/>
      <c r="AF976" s="68"/>
      <c r="AG976" s="69"/>
    </row>
    <row r="977" spans="1:33" x14ac:dyDescent="0.3">
      <c r="A977" s="135"/>
      <c r="B977" s="113"/>
      <c r="C977" s="176"/>
      <c r="D977" s="28"/>
      <c r="E977" s="33"/>
      <c r="F977" s="28"/>
      <c r="G977" s="23"/>
      <c r="H977" s="25"/>
      <c r="I977" s="44"/>
      <c r="J977" s="45"/>
      <c r="K977" s="139"/>
      <c r="L977" s="25"/>
      <c r="M977" s="166"/>
      <c r="N977" s="166"/>
      <c r="O977" s="166"/>
      <c r="P977" s="166"/>
      <c r="Q977" s="166"/>
      <c r="R977" s="166"/>
      <c r="S977" s="166"/>
      <c r="T977" s="60"/>
      <c r="U977" s="61"/>
      <c r="V977" s="61"/>
      <c r="W977" s="61"/>
      <c r="X977" s="61"/>
      <c r="Y977" s="61"/>
      <c r="Z977" s="62"/>
      <c r="AA977" s="67"/>
      <c r="AB977" s="68"/>
      <c r="AC977" s="68"/>
      <c r="AD977" s="68"/>
      <c r="AE977" s="68"/>
      <c r="AF977" s="68"/>
      <c r="AG977" s="69"/>
    </row>
    <row r="978" spans="1:33" x14ac:dyDescent="0.3">
      <c r="A978" s="135"/>
      <c r="B978" s="113"/>
      <c r="C978" s="176"/>
      <c r="D978" s="28"/>
      <c r="E978" s="33"/>
      <c r="F978" s="28"/>
      <c r="G978" s="23"/>
      <c r="H978" s="25"/>
      <c r="I978" s="44"/>
      <c r="J978" s="45"/>
      <c r="K978" s="139"/>
      <c r="L978" s="25"/>
      <c r="M978" s="166"/>
      <c r="N978" s="166"/>
      <c r="O978" s="166"/>
      <c r="P978" s="166"/>
      <c r="Q978" s="166"/>
      <c r="R978" s="166"/>
      <c r="S978" s="166"/>
      <c r="T978" s="60"/>
      <c r="U978" s="61"/>
      <c r="V978" s="61"/>
      <c r="W978" s="61"/>
      <c r="X978" s="61"/>
      <c r="Y978" s="61"/>
      <c r="Z978" s="62"/>
      <c r="AA978" s="67"/>
      <c r="AB978" s="68"/>
      <c r="AC978" s="68"/>
      <c r="AD978" s="68"/>
      <c r="AE978" s="68"/>
      <c r="AF978" s="68"/>
      <c r="AG978" s="69"/>
    </row>
    <row r="979" spans="1:33" x14ac:dyDescent="0.3">
      <c r="A979" s="135"/>
      <c r="B979" s="113"/>
      <c r="C979" s="176"/>
      <c r="D979" s="28"/>
      <c r="E979" s="33"/>
      <c r="F979" s="28"/>
      <c r="G979" s="23"/>
      <c r="H979" s="25"/>
      <c r="I979" s="44"/>
      <c r="J979" s="45"/>
      <c r="K979" s="139"/>
      <c r="L979" s="25"/>
      <c r="M979" s="166"/>
      <c r="N979" s="166"/>
      <c r="O979" s="166"/>
      <c r="P979" s="166"/>
      <c r="Q979" s="166"/>
      <c r="R979" s="166"/>
      <c r="S979" s="166"/>
      <c r="T979" s="60"/>
      <c r="U979" s="61"/>
      <c r="V979" s="61"/>
      <c r="W979" s="61"/>
      <c r="X979" s="61"/>
      <c r="Y979" s="61"/>
      <c r="Z979" s="62"/>
      <c r="AA979" s="67"/>
      <c r="AB979" s="68"/>
      <c r="AC979" s="68"/>
      <c r="AD979" s="68"/>
      <c r="AE979" s="68"/>
      <c r="AF979" s="68"/>
      <c r="AG979" s="69"/>
    </row>
    <row r="980" spans="1:33" x14ac:dyDescent="0.3">
      <c r="A980" s="135"/>
      <c r="B980" s="113"/>
      <c r="C980" s="176"/>
      <c r="D980" s="28"/>
      <c r="E980" s="33"/>
      <c r="F980" s="28"/>
      <c r="G980" s="23"/>
      <c r="H980" s="25"/>
      <c r="I980" s="44"/>
      <c r="J980" s="45"/>
      <c r="K980" s="139"/>
      <c r="L980" s="25"/>
      <c r="M980" s="166"/>
      <c r="N980" s="166"/>
      <c r="O980" s="166"/>
      <c r="P980" s="166"/>
      <c r="Q980" s="166"/>
      <c r="R980" s="166"/>
      <c r="S980" s="166"/>
      <c r="T980" s="60"/>
      <c r="U980" s="61"/>
      <c r="V980" s="61"/>
      <c r="W980" s="61"/>
      <c r="X980" s="61"/>
      <c r="Y980" s="61"/>
      <c r="Z980" s="62"/>
      <c r="AA980" s="67"/>
      <c r="AB980" s="68"/>
      <c r="AC980" s="68"/>
      <c r="AD980" s="68"/>
      <c r="AE980" s="68"/>
      <c r="AF980" s="68"/>
      <c r="AG980" s="69"/>
    </row>
    <row r="981" spans="1:33" x14ac:dyDescent="0.3">
      <c r="A981" s="135"/>
      <c r="B981" s="113"/>
      <c r="C981" s="176"/>
      <c r="D981" s="28"/>
      <c r="E981" s="33"/>
      <c r="F981" s="28"/>
      <c r="G981" s="23"/>
      <c r="H981" s="25"/>
      <c r="I981" s="44"/>
      <c r="J981" s="45"/>
      <c r="K981" s="139"/>
      <c r="L981" s="25"/>
      <c r="M981" s="166"/>
      <c r="N981" s="166"/>
      <c r="O981" s="166"/>
      <c r="P981" s="166"/>
      <c r="Q981" s="166"/>
      <c r="R981" s="166"/>
      <c r="S981" s="166"/>
      <c r="T981" s="60"/>
      <c r="U981" s="61"/>
      <c r="V981" s="61"/>
      <c r="W981" s="61"/>
      <c r="X981" s="61"/>
      <c r="Y981" s="61"/>
      <c r="Z981" s="62"/>
      <c r="AA981" s="67"/>
      <c r="AB981" s="68"/>
      <c r="AC981" s="68"/>
      <c r="AD981" s="68"/>
      <c r="AE981" s="68"/>
      <c r="AF981" s="68"/>
      <c r="AG981" s="69"/>
    </row>
    <row r="982" spans="1:33" x14ac:dyDescent="0.3">
      <c r="A982" s="135"/>
      <c r="B982" s="113"/>
      <c r="C982" s="176"/>
      <c r="D982" s="28"/>
      <c r="E982" s="33"/>
      <c r="F982" s="28"/>
      <c r="G982" s="23"/>
      <c r="H982" s="25"/>
      <c r="I982" s="44"/>
      <c r="J982" s="45"/>
      <c r="K982" s="139"/>
      <c r="L982" s="25"/>
      <c r="M982" s="166"/>
      <c r="N982" s="166"/>
      <c r="O982" s="166"/>
      <c r="P982" s="166"/>
      <c r="Q982" s="166"/>
      <c r="R982" s="166"/>
      <c r="S982" s="166"/>
      <c r="T982" s="60"/>
      <c r="U982" s="61"/>
      <c r="V982" s="61"/>
      <c r="W982" s="61"/>
      <c r="X982" s="61"/>
      <c r="Y982" s="61"/>
      <c r="Z982" s="62"/>
      <c r="AA982" s="67"/>
      <c r="AB982" s="68"/>
      <c r="AC982" s="68"/>
      <c r="AD982" s="68"/>
      <c r="AE982" s="68"/>
      <c r="AF982" s="68"/>
      <c r="AG982" s="69"/>
    </row>
    <row r="983" spans="1:33" x14ac:dyDescent="0.3">
      <c r="A983" s="135"/>
      <c r="B983" s="113"/>
      <c r="C983" s="176"/>
      <c r="D983" s="28"/>
      <c r="E983" s="33"/>
      <c r="F983" s="28"/>
      <c r="G983" s="23"/>
      <c r="H983" s="25"/>
      <c r="I983" s="44"/>
      <c r="J983" s="45"/>
      <c r="K983" s="139"/>
      <c r="L983" s="25"/>
      <c r="M983" s="166"/>
      <c r="N983" s="166"/>
      <c r="O983" s="166"/>
      <c r="P983" s="166"/>
      <c r="Q983" s="166"/>
      <c r="R983" s="166"/>
      <c r="S983" s="166"/>
      <c r="T983" s="60"/>
      <c r="U983" s="61"/>
      <c r="V983" s="61"/>
      <c r="W983" s="61"/>
      <c r="X983" s="61"/>
      <c r="Y983" s="61"/>
      <c r="Z983" s="62"/>
      <c r="AA983" s="67"/>
      <c r="AB983" s="68"/>
      <c r="AC983" s="68"/>
      <c r="AD983" s="68"/>
      <c r="AE983" s="68"/>
      <c r="AF983" s="68"/>
      <c r="AG983" s="69"/>
    </row>
    <row r="984" spans="1:33" x14ac:dyDescent="0.3">
      <c r="A984" s="135"/>
      <c r="B984" s="113"/>
      <c r="C984" s="176"/>
      <c r="D984" s="28"/>
      <c r="E984" s="33"/>
      <c r="F984" s="28"/>
      <c r="G984" s="23"/>
      <c r="H984" s="25"/>
      <c r="I984" s="44"/>
      <c r="J984" s="45"/>
      <c r="K984" s="139"/>
      <c r="L984" s="25"/>
      <c r="M984" s="166"/>
      <c r="N984" s="166"/>
      <c r="O984" s="166"/>
      <c r="P984" s="166"/>
      <c r="Q984" s="166"/>
      <c r="R984" s="166"/>
      <c r="S984" s="166"/>
      <c r="T984" s="60"/>
      <c r="U984" s="61"/>
      <c r="V984" s="61"/>
      <c r="W984" s="61"/>
      <c r="X984" s="61"/>
      <c r="Y984" s="61"/>
      <c r="Z984" s="62"/>
      <c r="AA984" s="67"/>
      <c r="AB984" s="68"/>
      <c r="AC984" s="68"/>
      <c r="AD984" s="68"/>
      <c r="AE984" s="68"/>
      <c r="AF984" s="68"/>
      <c r="AG984" s="69"/>
    </row>
    <row r="985" spans="1:33" x14ac:dyDescent="0.3">
      <c r="A985" s="135"/>
      <c r="B985" s="113"/>
      <c r="C985" s="176"/>
      <c r="D985" s="28"/>
      <c r="E985" s="33"/>
      <c r="F985" s="28"/>
      <c r="G985" s="23"/>
      <c r="H985" s="25"/>
      <c r="I985" s="44"/>
      <c r="J985" s="45"/>
      <c r="K985" s="139"/>
      <c r="L985" s="25"/>
      <c r="M985" s="166"/>
      <c r="N985" s="166"/>
      <c r="O985" s="166"/>
      <c r="P985" s="166"/>
      <c r="Q985" s="166"/>
      <c r="R985" s="166"/>
      <c r="S985" s="166"/>
      <c r="T985" s="60"/>
      <c r="U985" s="61"/>
      <c r="V985" s="61"/>
      <c r="W985" s="61"/>
      <c r="X985" s="61"/>
      <c r="Y985" s="61"/>
      <c r="Z985" s="62"/>
      <c r="AA985" s="67"/>
      <c r="AB985" s="68"/>
      <c r="AC985" s="68"/>
      <c r="AD985" s="68"/>
      <c r="AE985" s="68"/>
      <c r="AF985" s="68"/>
      <c r="AG985" s="69"/>
    </row>
    <row r="986" spans="1:33" x14ac:dyDescent="0.3">
      <c r="A986" s="135"/>
      <c r="B986" s="113"/>
      <c r="C986" s="176"/>
      <c r="D986" s="28"/>
      <c r="E986" s="33"/>
      <c r="F986" s="28"/>
      <c r="G986" s="23"/>
      <c r="H986" s="25"/>
      <c r="I986" s="44"/>
      <c r="J986" s="45"/>
      <c r="K986" s="139"/>
      <c r="L986" s="25"/>
      <c r="M986" s="166"/>
      <c r="N986" s="166"/>
      <c r="O986" s="166"/>
      <c r="P986" s="166"/>
      <c r="Q986" s="166"/>
      <c r="R986" s="166"/>
      <c r="S986" s="166"/>
      <c r="T986" s="60"/>
      <c r="U986" s="61"/>
      <c r="V986" s="61"/>
      <c r="W986" s="61"/>
      <c r="X986" s="61"/>
      <c r="Y986" s="61"/>
      <c r="Z986" s="62"/>
      <c r="AA986" s="67"/>
      <c r="AB986" s="68"/>
      <c r="AC986" s="68"/>
      <c r="AD986" s="68"/>
      <c r="AE986" s="68"/>
      <c r="AF986" s="68"/>
      <c r="AG986" s="69"/>
    </row>
    <row r="987" spans="1:33" x14ac:dyDescent="0.3">
      <c r="A987" s="135"/>
      <c r="B987" s="113"/>
      <c r="C987" s="176"/>
      <c r="D987" s="28"/>
      <c r="E987" s="33"/>
      <c r="F987" s="28"/>
      <c r="G987" s="23"/>
      <c r="H987" s="25"/>
      <c r="I987" s="44"/>
      <c r="J987" s="45"/>
      <c r="K987" s="139"/>
      <c r="L987" s="25"/>
      <c r="M987" s="166"/>
      <c r="N987" s="166"/>
      <c r="O987" s="166"/>
      <c r="P987" s="166"/>
      <c r="Q987" s="166"/>
      <c r="R987" s="166"/>
      <c r="S987" s="166"/>
      <c r="T987" s="60"/>
      <c r="U987" s="61"/>
      <c r="V987" s="61"/>
      <c r="W987" s="61"/>
      <c r="X987" s="61"/>
      <c r="Y987" s="61"/>
      <c r="Z987" s="62"/>
      <c r="AA987" s="67"/>
      <c r="AB987" s="68"/>
      <c r="AC987" s="68"/>
      <c r="AD987" s="68"/>
      <c r="AE987" s="68"/>
      <c r="AF987" s="68"/>
      <c r="AG987" s="69"/>
    </row>
    <row r="988" spans="1:33" x14ac:dyDescent="0.3">
      <c r="A988" s="135"/>
      <c r="B988" s="113"/>
      <c r="C988" s="176"/>
      <c r="D988" s="28"/>
      <c r="E988" s="33"/>
      <c r="F988" s="28"/>
      <c r="G988" s="23"/>
      <c r="H988" s="25"/>
      <c r="I988" s="44"/>
      <c r="J988" s="45"/>
      <c r="K988" s="139"/>
      <c r="L988" s="25"/>
      <c r="M988" s="166"/>
      <c r="N988" s="166"/>
      <c r="O988" s="166"/>
      <c r="P988" s="166"/>
      <c r="Q988" s="166"/>
      <c r="R988" s="166"/>
      <c r="S988" s="166"/>
      <c r="T988" s="60"/>
      <c r="U988" s="61"/>
      <c r="V988" s="61"/>
      <c r="W988" s="61"/>
      <c r="X988" s="61"/>
      <c r="Y988" s="61"/>
      <c r="Z988" s="62"/>
      <c r="AA988" s="67"/>
      <c r="AB988" s="68"/>
      <c r="AC988" s="68"/>
      <c r="AD988" s="68"/>
      <c r="AE988" s="68"/>
      <c r="AF988" s="68"/>
      <c r="AG988" s="69"/>
    </row>
    <row r="989" spans="1:33" x14ac:dyDescent="0.3">
      <c r="A989" s="135"/>
      <c r="B989" s="113"/>
      <c r="C989" s="176"/>
      <c r="D989" s="28"/>
      <c r="E989" s="33"/>
      <c r="F989" s="28"/>
      <c r="G989" s="23"/>
      <c r="H989" s="25"/>
      <c r="I989" s="44"/>
      <c r="J989" s="45"/>
      <c r="K989" s="139"/>
      <c r="L989" s="25"/>
      <c r="M989" s="166"/>
      <c r="N989" s="166"/>
      <c r="O989" s="166"/>
      <c r="P989" s="166"/>
      <c r="Q989" s="166"/>
      <c r="R989" s="166"/>
      <c r="S989" s="166"/>
      <c r="T989" s="60"/>
      <c r="U989" s="61"/>
      <c r="V989" s="61"/>
      <c r="W989" s="61"/>
      <c r="X989" s="61"/>
      <c r="Y989" s="61"/>
      <c r="Z989" s="62"/>
      <c r="AA989" s="67"/>
      <c r="AB989" s="68"/>
      <c r="AC989" s="68"/>
      <c r="AD989" s="68"/>
      <c r="AE989" s="68"/>
      <c r="AF989" s="68"/>
      <c r="AG989" s="69"/>
    </row>
    <row r="990" spans="1:33" x14ac:dyDescent="0.3">
      <c r="A990" s="135"/>
      <c r="B990" s="113"/>
      <c r="C990" s="176"/>
      <c r="D990" s="28"/>
      <c r="E990" s="33"/>
      <c r="F990" s="28"/>
      <c r="G990" s="23"/>
      <c r="H990" s="25"/>
      <c r="I990" s="44"/>
      <c r="J990" s="45"/>
      <c r="K990" s="139"/>
      <c r="L990" s="25"/>
      <c r="M990" s="166"/>
      <c r="N990" s="166"/>
      <c r="O990" s="166"/>
      <c r="P990" s="166"/>
      <c r="Q990" s="166"/>
      <c r="R990" s="166"/>
      <c r="S990" s="166"/>
      <c r="T990" s="60"/>
      <c r="U990" s="61"/>
      <c r="V990" s="61"/>
      <c r="W990" s="61"/>
      <c r="X990" s="61"/>
      <c r="Y990" s="61"/>
      <c r="Z990" s="62"/>
      <c r="AA990" s="67"/>
      <c r="AB990" s="68"/>
      <c r="AC990" s="68"/>
      <c r="AD990" s="68"/>
      <c r="AE990" s="68"/>
      <c r="AF990" s="68"/>
      <c r="AG990" s="69"/>
    </row>
    <row r="991" spans="1:33" x14ac:dyDescent="0.3">
      <c r="A991" s="135"/>
      <c r="B991" s="113"/>
      <c r="C991" s="176"/>
      <c r="D991" s="28"/>
      <c r="E991" s="33"/>
      <c r="F991" s="28"/>
      <c r="G991" s="23"/>
      <c r="H991" s="25"/>
      <c r="I991" s="44"/>
      <c r="J991" s="45"/>
      <c r="K991" s="139"/>
      <c r="L991" s="25"/>
      <c r="M991" s="166"/>
      <c r="N991" s="166"/>
      <c r="O991" s="166"/>
      <c r="P991" s="166"/>
      <c r="Q991" s="166"/>
      <c r="R991" s="166"/>
      <c r="S991" s="166"/>
      <c r="T991" s="60"/>
      <c r="U991" s="61"/>
      <c r="V991" s="61"/>
      <c r="W991" s="61"/>
      <c r="X991" s="61"/>
      <c r="Y991" s="61"/>
      <c r="Z991" s="62"/>
      <c r="AA991" s="67"/>
      <c r="AB991" s="68"/>
      <c r="AC991" s="68"/>
      <c r="AD991" s="68"/>
      <c r="AE991" s="68"/>
      <c r="AF991" s="68"/>
      <c r="AG991" s="69"/>
    </row>
    <row r="992" spans="1:33" x14ac:dyDescent="0.3">
      <c r="A992" s="135"/>
      <c r="B992" s="113"/>
      <c r="C992" s="176"/>
      <c r="D992" s="28"/>
      <c r="E992" s="33"/>
      <c r="F992" s="28"/>
      <c r="G992" s="23"/>
      <c r="H992" s="25"/>
      <c r="I992" s="44"/>
      <c r="J992" s="45"/>
      <c r="K992" s="139"/>
      <c r="L992" s="25"/>
      <c r="M992" s="166"/>
      <c r="N992" s="166"/>
      <c r="O992" s="166"/>
      <c r="P992" s="166"/>
      <c r="Q992" s="166"/>
      <c r="R992" s="166"/>
      <c r="S992" s="166"/>
      <c r="T992" s="60"/>
      <c r="U992" s="61"/>
      <c r="V992" s="61"/>
      <c r="W992" s="61"/>
      <c r="X992" s="61"/>
      <c r="Y992" s="61"/>
      <c r="Z992" s="62"/>
      <c r="AA992" s="67"/>
      <c r="AB992" s="68"/>
      <c r="AC992" s="68"/>
      <c r="AD992" s="68"/>
      <c r="AE992" s="68"/>
      <c r="AF992" s="68"/>
      <c r="AG992" s="69"/>
    </row>
    <row r="993" spans="1:33" x14ac:dyDescent="0.3">
      <c r="A993" s="135"/>
      <c r="B993" s="113"/>
      <c r="C993" s="176"/>
      <c r="D993" s="28"/>
      <c r="E993" s="33"/>
      <c r="F993" s="28"/>
      <c r="G993" s="23"/>
      <c r="H993" s="25"/>
      <c r="I993" s="44"/>
      <c r="J993" s="45"/>
      <c r="K993" s="139"/>
      <c r="L993" s="25"/>
      <c r="M993" s="166"/>
      <c r="N993" s="166"/>
      <c r="O993" s="166"/>
      <c r="P993" s="166"/>
      <c r="Q993" s="166"/>
      <c r="R993" s="166"/>
      <c r="S993" s="166"/>
      <c r="T993" s="60"/>
      <c r="U993" s="61"/>
      <c r="V993" s="61"/>
      <c r="W993" s="61"/>
      <c r="X993" s="61"/>
      <c r="Y993" s="61"/>
      <c r="Z993" s="62"/>
      <c r="AA993" s="67"/>
      <c r="AB993" s="68"/>
      <c r="AC993" s="68"/>
      <c r="AD993" s="68"/>
      <c r="AE993" s="68"/>
      <c r="AF993" s="68"/>
      <c r="AG993" s="69"/>
    </row>
    <row r="994" spans="1:33" x14ac:dyDescent="0.3">
      <c r="A994" s="135"/>
      <c r="B994" s="113"/>
      <c r="C994" s="176"/>
      <c r="D994" s="28"/>
      <c r="E994" s="33"/>
      <c r="F994" s="28"/>
      <c r="G994" s="23"/>
      <c r="H994" s="25"/>
      <c r="I994" s="44"/>
      <c r="J994" s="45"/>
      <c r="K994" s="139"/>
      <c r="L994" s="25"/>
      <c r="M994" s="166"/>
      <c r="N994" s="166"/>
      <c r="O994" s="166"/>
      <c r="P994" s="166"/>
      <c r="Q994" s="166"/>
      <c r="R994" s="166"/>
      <c r="S994" s="166"/>
      <c r="T994" s="60"/>
      <c r="U994" s="61"/>
      <c r="V994" s="61"/>
      <c r="W994" s="61"/>
      <c r="X994" s="61"/>
      <c r="Y994" s="61"/>
      <c r="Z994" s="62"/>
      <c r="AA994" s="67"/>
      <c r="AB994" s="68"/>
      <c r="AC994" s="68"/>
      <c r="AD994" s="68"/>
      <c r="AE994" s="68"/>
      <c r="AF994" s="68"/>
      <c r="AG994" s="69"/>
    </row>
    <row r="995" spans="1:33" x14ac:dyDescent="0.3">
      <c r="A995" s="135"/>
      <c r="B995" s="113"/>
      <c r="C995" s="176"/>
      <c r="D995" s="28"/>
      <c r="E995" s="33"/>
      <c r="F995" s="28"/>
      <c r="G995" s="23"/>
      <c r="H995" s="25"/>
      <c r="I995" s="44"/>
      <c r="J995" s="45"/>
      <c r="K995" s="139"/>
      <c r="L995" s="25"/>
      <c r="M995" s="166"/>
      <c r="N995" s="166"/>
      <c r="O995" s="166"/>
      <c r="P995" s="166"/>
      <c r="Q995" s="166"/>
      <c r="R995" s="166"/>
      <c r="S995" s="166"/>
      <c r="T995" s="60"/>
      <c r="U995" s="61"/>
      <c r="V995" s="61"/>
      <c r="W995" s="61"/>
      <c r="X995" s="61"/>
      <c r="Y995" s="61"/>
      <c r="Z995" s="62"/>
      <c r="AA995" s="67"/>
      <c r="AB995" s="68"/>
      <c r="AC995" s="68"/>
      <c r="AD995" s="68"/>
      <c r="AE995" s="68"/>
      <c r="AF995" s="68"/>
      <c r="AG995" s="69"/>
    </row>
    <row r="996" spans="1:33" x14ac:dyDescent="0.3">
      <c r="A996" s="135"/>
      <c r="B996" s="113"/>
      <c r="C996" s="176"/>
      <c r="D996" s="28"/>
      <c r="E996" s="33"/>
      <c r="F996" s="28"/>
      <c r="G996" s="23"/>
      <c r="H996" s="25"/>
      <c r="I996" s="44"/>
      <c r="J996" s="45"/>
      <c r="K996" s="139"/>
      <c r="L996" s="25"/>
      <c r="M996" s="166"/>
      <c r="N996" s="166"/>
      <c r="O996" s="166"/>
      <c r="P996" s="166"/>
      <c r="Q996" s="166"/>
      <c r="R996" s="166"/>
      <c r="S996" s="166"/>
      <c r="T996" s="60"/>
      <c r="U996" s="61"/>
      <c r="V996" s="61"/>
      <c r="W996" s="61"/>
      <c r="X996" s="61"/>
      <c r="Y996" s="61"/>
      <c r="Z996" s="62"/>
      <c r="AA996" s="67"/>
      <c r="AB996" s="68"/>
      <c r="AC996" s="68"/>
      <c r="AD996" s="68"/>
      <c r="AE996" s="68"/>
      <c r="AF996" s="68"/>
      <c r="AG996" s="69"/>
    </row>
    <row r="997" spans="1:33" x14ac:dyDescent="0.3">
      <c r="A997" s="135"/>
      <c r="B997" s="113"/>
      <c r="C997" s="176"/>
      <c r="D997" s="28"/>
      <c r="E997" s="33"/>
      <c r="F997" s="28"/>
      <c r="G997" s="23"/>
      <c r="H997" s="25"/>
      <c r="I997" s="44"/>
      <c r="J997" s="45"/>
      <c r="K997" s="139"/>
      <c r="L997" s="25"/>
      <c r="M997" s="166"/>
      <c r="N997" s="166"/>
      <c r="O997" s="166"/>
      <c r="P997" s="166"/>
      <c r="Q997" s="166"/>
      <c r="R997" s="166"/>
      <c r="S997" s="166"/>
      <c r="T997" s="60"/>
      <c r="U997" s="61"/>
      <c r="V997" s="61"/>
      <c r="W997" s="61"/>
      <c r="X997" s="61"/>
      <c r="Y997" s="61"/>
      <c r="Z997" s="62"/>
      <c r="AA997" s="67"/>
      <c r="AB997" s="68"/>
      <c r="AC997" s="68"/>
      <c r="AD997" s="68"/>
      <c r="AE997" s="68"/>
      <c r="AF997" s="68"/>
      <c r="AG997" s="69"/>
    </row>
    <row r="998" spans="1:33" x14ac:dyDescent="0.3">
      <c r="A998" s="135"/>
      <c r="B998" s="113"/>
      <c r="C998" s="176"/>
      <c r="D998" s="28"/>
      <c r="E998" s="33"/>
      <c r="F998" s="28"/>
      <c r="G998" s="23"/>
      <c r="H998" s="25"/>
      <c r="I998" s="44"/>
      <c r="J998" s="45"/>
      <c r="K998" s="139"/>
      <c r="L998" s="25"/>
      <c r="M998" s="166"/>
      <c r="N998" s="166"/>
      <c r="O998" s="166"/>
      <c r="P998" s="166"/>
      <c r="Q998" s="166"/>
      <c r="R998" s="166"/>
      <c r="S998" s="166"/>
      <c r="T998" s="60"/>
      <c r="U998" s="61"/>
      <c r="V998" s="61"/>
      <c r="W998" s="61"/>
      <c r="X998" s="61"/>
      <c r="Y998" s="61"/>
      <c r="Z998" s="62"/>
      <c r="AA998" s="67"/>
      <c r="AB998" s="68"/>
      <c r="AC998" s="68"/>
      <c r="AD998" s="68"/>
      <c r="AE998" s="68"/>
      <c r="AF998" s="68"/>
      <c r="AG998" s="69"/>
    </row>
    <row r="999" spans="1:33" x14ac:dyDescent="0.3">
      <c r="A999" s="135"/>
      <c r="B999" s="113"/>
      <c r="C999" s="176"/>
      <c r="D999" s="28"/>
      <c r="E999" s="33"/>
      <c r="F999" s="28"/>
      <c r="G999" s="23"/>
      <c r="H999" s="25"/>
      <c r="I999" s="44"/>
      <c r="J999" s="45"/>
      <c r="K999" s="139"/>
      <c r="L999" s="25"/>
      <c r="M999" s="166"/>
      <c r="N999" s="166"/>
      <c r="O999" s="166"/>
      <c r="P999" s="166"/>
      <c r="Q999" s="166"/>
      <c r="R999" s="166"/>
      <c r="S999" s="166"/>
      <c r="T999" s="60"/>
      <c r="U999" s="61"/>
      <c r="V999" s="61"/>
      <c r="W999" s="61"/>
      <c r="X999" s="61"/>
      <c r="Y999" s="61"/>
      <c r="Z999" s="62"/>
      <c r="AA999" s="67"/>
      <c r="AB999" s="68"/>
      <c r="AC999" s="68"/>
      <c r="AD999" s="68"/>
      <c r="AE999" s="68"/>
      <c r="AF999" s="68"/>
      <c r="AG999" s="69"/>
    </row>
    <row r="1000" spans="1:33" x14ac:dyDescent="0.3">
      <c r="A1000" s="135"/>
      <c r="B1000" s="113"/>
      <c r="C1000" s="176"/>
      <c r="D1000" s="28"/>
      <c r="E1000" s="33"/>
      <c r="F1000" s="28"/>
      <c r="G1000" s="23"/>
      <c r="H1000" s="25"/>
      <c r="I1000" s="44"/>
      <c r="J1000" s="45"/>
      <c r="K1000" s="139"/>
      <c r="L1000" s="25"/>
      <c r="M1000" s="166"/>
      <c r="N1000" s="166"/>
      <c r="O1000" s="166"/>
      <c r="P1000" s="166"/>
      <c r="Q1000" s="166"/>
      <c r="R1000" s="166"/>
      <c r="S1000" s="166"/>
      <c r="T1000" s="60"/>
      <c r="U1000" s="61"/>
      <c r="V1000" s="61"/>
      <c r="W1000" s="61"/>
      <c r="X1000" s="61"/>
      <c r="Y1000" s="61"/>
      <c r="Z1000" s="62"/>
      <c r="AA1000" s="67"/>
      <c r="AB1000" s="68"/>
      <c r="AC1000" s="68"/>
      <c r="AD1000" s="68"/>
      <c r="AE1000" s="68"/>
      <c r="AF1000" s="68"/>
      <c r="AG1000" s="69"/>
    </row>
  </sheetData>
  <sheetProtection formatColumns="0" formatRows="0" sort="0" autoFilter="0"/>
  <dataConsolidate/>
  <mergeCells count="4">
    <mergeCell ref="AA1:AG1"/>
    <mergeCell ref="M1:S1"/>
    <mergeCell ref="T1:Z1"/>
    <mergeCell ref="C1:L1"/>
  </mergeCells>
  <dataValidations xWindow="1249" yWindow="505" count="6">
    <dataValidation type="date" operator="greaterThan" allowBlank="1" showInputMessage="1" showErrorMessage="1" sqref="H4:H489" xr:uid="{00000000-0002-0000-0500-000000000000}">
      <formula1>1</formula1>
    </dataValidation>
    <dataValidation type="list" allowBlank="1" showInputMessage="1" showErrorMessage="1" sqref="AA4:AA351 Z5" xr:uid="{00000000-0002-0000-0500-000001000000}">
      <formula1>#REF!</formula1>
    </dataValidation>
    <dataValidation type="list" allowBlank="1" showInputMessage="1" showErrorMessage="1" promptTitle="Selectionner le lieu de vie" prompt="En structure / à domicile" sqref="G4:G351" xr:uid="{00000000-0002-0000-0500-000002000000}">
      <formula1>#REF!</formula1>
    </dataValidation>
    <dataValidation type="list" allowBlank="1" showInputMessage="1" showErrorMessage="1" prompt="Menu déroulant" sqref="E4:E351 AG4:AG351 Z6:Z351 Z4 AD4:AD351" xr:uid="{00000000-0002-0000-0500-000003000000}">
      <formula1>#REF!</formula1>
    </dataValidation>
    <dataValidation allowBlank="1" showErrorMessage="1" promptTitle="Sélectionner une thématique" prompt="-" sqref="A1:A1048576" xr:uid="{00000000-0002-0000-0500-000004000000}"/>
    <dataValidation allowBlank="1" showErrorMessage="1" sqref="M1:X1048576 I2:L1048576" xr:uid="{00000000-0002-0000-0500-000005000000}"/>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10">
    <tabColor rgb="FF7030A0"/>
  </sheetPr>
  <dimension ref="A1:P27"/>
  <sheetViews>
    <sheetView workbookViewId="0">
      <selection activeCell="P12" sqref="P12:P18"/>
    </sheetView>
  </sheetViews>
  <sheetFormatPr baseColWidth="10" defaultRowHeight="14.4" x14ac:dyDescent="0.3"/>
  <cols>
    <col min="1" max="1" width="45.44140625" customWidth="1"/>
    <col min="2" max="2" width="22.33203125" bestFit="1" customWidth="1"/>
    <col min="4" max="4" width="5.5546875" customWidth="1"/>
    <col min="5" max="5" width="5.6640625" customWidth="1"/>
    <col min="6" max="6" width="30.44140625" customWidth="1"/>
    <col min="10" max="10" width="32" bestFit="1" customWidth="1"/>
    <col min="14" max="14" width="32" bestFit="1" customWidth="1"/>
  </cols>
  <sheetData>
    <row r="1" spans="1:16" x14ac:dyDescent="0.3">
      <c r="A1" t="s">
        <v>585</v>
      </c>
    </row>
    <row r="3" spans="1:16" x14ac:dyDescent="0.3">
      <c r="A3" s="91" t="s">
        <v>20</v>
      </c>
      <c r="B3" s="177" t="e">
        <f>'FIche ID Porteur projet'!C4</f>
        <v>#N/A</v>
      </c>
    </row>
    <row r="4" spans="1:16" x14ac:dyDescent="0.3">
      <c r="A4" s="91" t="s">
        <v>1</v>
      </c>
      <c r="B4" s="177">
        <f>'FIche ID Porteur projet'!C3</f>
        <v>0</v>
      </c>
    </row>
    <row r="5" spans="1:16" x14ac:dyDescent="0.3">
      <c r="A5" s="91" t="s">
        <v>2</v>
      </c>
      <c r="B5" s="177" t="e">
        <f>'FIche ID Porteur projet'!C5</f>
        <v>#N/A</v>
      </c>
    </row>
    <row r="6" spans="1:16" x14ac:dyDescent="0.3">
      <c r="A6" s="91" t="s">
        <v>3</v>
      </c>
      <c r="B6" s="177" t="e">
        <f>'FIche ID Porteur projet'!C6</f>
        <v>#N/A</v>
      </c>
    </row>
    <row r="7" spans="1:16" x14ac:dyDescent="0.3">
      <c r="A7" s="91" t="s">
        <v>4</v>
      </c>
      <c r="B7" s="178">
        <f>'FIche ID Porteur projet'!C2</f>
        <v>0</v>
      </c>
    </row>
    <row r="8" spans="1:16" x14ac:dyDescent="0.3">
      <c r="A8" s="91" t="s">
        <v>389</v>
      </c>
      <c r="B8" s="177" t="str">
        <f>BDD_final_projet!A1</f>
        <v>Dépression</v>
      </c>
    </row>
    <row r="10" spans="1:16" ht="15" thickBot="1" x14ac:dyDescent="0.35"/>
    <row r="11" spans="1:16" ht="43.8" thickBot="1" x14ac:dyDescent="0.35">
      <c r="A11" s="73" t="s">
        <v>392</v>
      </c>
      <c r="B11" s="76" t="s">
        <v>394</v>
      </c>
      <c r="C11" s="76" t="s">
        <v>393</v>
      </c>
      <c r="F11" s="73" t="s">
        <v>330</v>
      </c>
      <c r="G11" s="73" t="s">
        <v>394</v>
      </c>
      <c r="H11" s="73" t="s">
        <v>393</v>
      </c>
      <c r="J11" s="80" t="s">
        <v>403</v>
      </c>
      <c r="K11" s="167" t="s">
        <v>394</v>
      </c>
      <c r="L11" s="167" t="s">
        <v>393</v>
      </c>
      <c r="N11" s="81" t="s">
        <v>402</v>
      </c>
      <c r="O11" s="168" t="s">
        <v>394</v>
      </c>
      <c r="P11" s="168" t="s">
        <v>393</v>
      </c>
    </row>
    <row r="12" spans="1:16" x14ac:dyDescent="0.3">
      <c r="A12" s="74" t="s">
        <v>388</v>
      </c>
      <c r="B12" s="75">
        <f>997-(COUNTBLANK(Beneficiaire))</f>
        <v>0</v>
      </c>
      <c r="C12" s="209"/>
      <c r="F12" s="169" t="s">
        <v>6773</v>
      </c>
      <c r="G12" s="169">
        <f>COUNTA(MMS_T0)</f>
        <v>0</v>
      </c>
      <c r="H12" s="213"/>
      <c r="J12" s="169" t="s">
        <v>6773</v>
      </c>
      <c r="K12" s="169">
        <f>COUNTA(MMS_T6m)</f>
        <v>0</v>
      </c>
      <c r="L12" s="219"/>
      <c r="N12" s="169" t="s">
        <v>6773</v>
      </c>
      <c r="O12" s="169">
        <f>COUNTA(MMS_T12m)</f>
        <v>0</v>
      </c>
      <c r="P12" s="219"/>
    </row>
    <row r="13" spans="1:16" ht="28.8" x14ac:dyDescent="0.3">
      <c r="A13" s="71" t="s">
        <v>390</v>
      </c>
      <c r="B13" s="71">
        <f>COUNTIF(Sexe,A13)</f>
        <v>0</v>
      </c>
      <c r="C13" s="210" t="str">
        <f>IF(B$12=0,"-",(B13/$B$12))</f>
        <v>-</v>
      </c>
      <c r="F13" s="103" t="s">
        <v>513</v>
      </c>
      <c r="G13" s="170">
        <f>COUNTIF(MMS_T0,"Oui")</f>
        <v>0</v>
      </c>
      <c r="H13" s="214" t="str">
        <f>IF(G12=0,"-",G13/(G12))</f>
        <v>-</v>
      </c>
      <c r="J13" s="103" t="s">
        <v>513</v>
      </c>
      <c r="K13" s="171">
        <f>COUNTIF(MMS_T6m,"Oui")</f>
        <v>0</v>
      </c>
      <c r="L13" s="214" t="str">
        <f>IF($K$12=0,"-",K13/(K12))</f>
        <v>-</v>
      </c>
      <c r="N13" s="103" t="s">
        <v>513</v>
      </c>
      <c r="O13" s="171">
        <f>COUNTIF(MMS_T12m,"Oui")</f>
        <v>0</v>
      </c>
      <c r="P13" s="214" t="str">
        <f>IF(O12=0,"-",O13/(O12))</f>
        <v>-</v>
      </c>
    </row>
    <row r="14" spans="1:16" ht="28.8" x14ac:dyDescent="0.3">
      <c r="A14" s="70" t="s">
        <v>391</v>
      </c>
      <c r="B14" s="70">
        <f>COUNTIF(Sexe,A14)</f>
        <v>0</v>
      </c>
      <c r="C14" s="211" t="str">
        <f t="shared" ref="C14:C23" si="0">IF(B$12=0,"-",(B14/$B$12))</f>
        <v>-</v>
      </c>
      <c r="F14" s="102" t="s">
        <v>514</v>
      </c>
      <c r="G14" s="172">
        <f>COUNTIF(Type_eval_T0,"Test GDS30")</f>
        <v>0</v>
      </c>
      <c r="H14" s="215" t="str">
        <f>IF(G12=0,"-",G14/(G$14+G$15))</f>
        <v>-</v>
      </c>
      <c r="J14" s="102" t="s">
        <v>514</v>
      </c>
      <c r="K14" s="172">
        <f>COUNTIF(Type_eval_T6m,"Test GDS30")</f>
        <v>0</v>
      </c>
      <c r="L14" s="215" t="str">
        <f>IF($K$12=0,"-",(K14/(K$14+K$15)))</f>
        <v>-</v>
      </c>
      <c r="N14" s="102" t="s">
        <v>514</v>
      </c>
      <c r="O14" s="172">
        <f>COUNTIF(Type_eval_T12m,"Test GDS30")</f>
        <v>0</v>
      </c>
      <c r="P14" s="215" t="str">
        <f>IF($K$12=0,"-",(O14/(O$14+O$15)))</f>
        <v>-</v>
      </c>
    </row>
    <row r="15" spans="1:16" ht="29.4" thickBot="1" x14ac:dyDescent="0.35">
      <c r="A15" s="72" t="s">
        <v>365</v>
      </c>
      <c r="B15" s="72">
        <f>COUNTIF(Sexe,A15)</f>
        <v>0</v>
      </c>
      <c r="C15" s="212" t="str">
        <f t="shared" si="0"/>
        <v>-</v>
      </c>
      <c r="F15" s="103" t="s">
        <v>515</v>
      </c>
      <c r="G15" s="170">
        <f>COUNTIF(Type_eval_T0,"Test de Cornell")</f>
        <v>0</v>
      </c>
      <c r="H15" s="214" t="str">
        <f>IF($G$12=0,"-",G15/(G$14+G$15))</f>
        <v>-</v>
      </c>
      <c r="J15" s="103" t="s">
        <v>515</v>
      </c>
      <c r="K15" s="170">
        <f>COUNTIF(Type_eval_T6m,"Test de Cornell")</f>
        <v>0</v>
      </c>
      <c r="L15" s="214" t="str">
        <f>IF($K$12=0,"-",(K15/(K$14+K$15)))</f>
        <v>-</v>
      </c>
      <c r="N15" s="103" t="s">
        <v>515</v>
      </c>
      <c r="O15" s="170">
        <f>COUNTIF(Type_eval_T12m,"Test de Cornell")</f>
        <v>0</v>
      </c>
      <c r="P15" s="214" t="str">
        <f>IF($K$12=0,"-",(O15/(O$14+O$15)))</f>
        <v>-</v>
      </c>
    </row>
    <row r="16" spans="1:16" ht="15" thickBot="1" x14ac:dyDescent="0.35">
      <c r="A16" s="74" t="s">
        <v>395</v>
      </c>
      <c r="B16" s="75">
        <f>COUNTIF(Age,"&lt;80")</f>
        <v>0</v>
      </c>
      <c r="C16" s="209" t="str">
        <f t="shared" si="0"/>
        <v>-</v>
      </c>
      <c r="F16" s="107" t="s">
        <v>401</v>
      </c>
      <c r="G16" s="106"/>
      <c r="H16" s="216"/>
      <c r="J16" s="80" t="s">
        <v>401</v>
      </c>
      <c r="K16" s="167"/>
      <c r="L16" s="220"/>
      <c r="N16" s="81" t="s">
        <v>401</v>
      </c>
      <c r="O16" s="168"/>
      <c r="P16" s="221"/>
    </row>
    <row r="17" spans="1:16" ht="15" thickTop="1" x14ac:dyDescent="0.3">
      <c r="A17" s="71" t="s">
        <v>397</v>
      </c>
      <c r="B17" s="71">
        <f>(COUNTIF(Age,"&gt;=80"))-B18-B19</f>
        <v>0</v>
      </c>
      <c r="C17" s="210" t="str">
        <f t="shared" si="0"/>
        <v>-</v>
      </c>
      <c r="F17" s="104" t="s">
        <v>494</v>
      </c>
      <c r="G17" s="105">
        <f>COUNTIF(R_eval_T0,F17)</f>
        <v>0</v>
      </c>
      <c r="H17" s="217" t="str">
        <f>IF(G16=0,"-",G17/(G$17+G$18))</f>
        <v>-</v>
      </c>
      <c r="J17" s="104" t="s">
        <v>494</v>
      </c>
      <c r="K17" s="173">
        <f>COUNTIF(R_eval_T6m,J17)</f>
        <v>0</v>
      </c>
      <c r="L17" s="217" t="str">
        <f>IF($K$12=0,"-",(K17/(K$17+K$18)))</f>
        <v>-</v>
      </c>
      <c r="N17" s="104" t="s">
        <v>494</v>
      </c>
      <c r="O17" s="173">
        <f>COUNTIF(R_eval_T12m,N17)</f>
        <v>0</v>
      </c>
      <c r="P17" s="217" t="str">
        <f>IF(O12=0,"-",(O17/(O$18+O$17)))</f>
        <v>-</v>
      </c>
    </row>
    <row r="18" spans="1:16" ht="15" thickBot="1" x14ac:dyDescent="0.35">
      <c r="A18" s="70" t="s">
        <v>396</v>
      </c>
      <c r="B18" s="70">
        <f>(COUNTIF(Age,"&gt;=85"))-B19</f>
        <v>0</v>
      </c>
      <c r="C18" s="211" t="str">
        <f t="shared" si="0"/>
        <v>-</v>
      </c>
      <c r="F18" s="108" t="s">
        <v>495</v>
      </c>
      <c r="G18" s="108">
        <f>COUNTIF(R_eval_T0,F18)</f>
        <v>0</v>
      </c>
      <c r="H18" s="218" t="str">
        <f>IF(G17=0,"-",G18/(G$17+G$18))</f>
        <v>-</v>
      </c>
      <c r="J18" s="108" t="s">
        <v>495</v>
      </c>
      <c r="K18" s="174">
        <f>COUNTIF(R_eval_T6m,J18)</f>
        <v>0</v>
      </c>
      <c r="L18" s="218" t="str">
        <f>IF($K$12=0,"-",(K18/(K$17+K$18)))</f>
        <v>-</v>
      </c>
      <c r="N18" s="108" t="s">
        <v>495</v>
      </c>
      <c r="O18" s="174">
        <f>COUNTIF(R_eval_T12m,N18)</f>
        <v>0</v>
      </c>
      <c r="P18" s="218" t="str">
        <f>IF(O13=0,"-",(O18/(O$18+O$17)))</f>
        <v>-</v>
      </c>
    </row>
    <row r="19" spans="1:16" ht="15" thickBot="1" x14ac:dyDescent="0.35">
      <c r="A19" s="72" t="s">
        <v>398</v>
      </c>
      <c r="B19" s="72">
        <f>COUNTIF(Age,"&gt;90")</f>
        <v>0</v>
      </c>
      <c r="C19" s="212" t="str">
        <f t="shared" si="0"/>
        <v>-</v>
      </c>
    </row>
    <row r="20" spans="1:16" x14ac:dyDescent="0.3">
      <c r="A20" s="70" t="s">
        <v>327</v>
      </c>
      <c r="B20" s="70">
        <f>COUNTIF(Lieu_de_vie,A20)</f>
        <v>0</v>
      </c>
      <c r="C20" s="211" t="str">
        <f t="shared" si="0"/>
        <v>-</v>
      </c>
    </row>
    <row r="21" spans="1:16" ht="15" thickBot="1" x14ac:dyDescent="0.35">
      <c r="A21" s="72" t="s">
        <v>326</v>
      </c>
      <c r="B21" s="72">
        <f>COUNTIF(Lieu_de_vie,A21)</f>
        <v>0</v>
      </c>
      <c r="C21" s="212" t="str">
        <f t="shared" si="0"/>
        <v>-</v>
      </c>
    </row>
    <row r="22" spans="1:16" ht="28.8" x14ac:dyDescent="0.3">
      <c r="A22" s="78" t="s">
        <v>399</v>
      </c>
      <c r="B22" s="70">
        <f>COUNTIF(Entrée,"Oui")</f>
        <v>0</v>
      </c>
      <c r="C22" s="211" t="str">
        <f t="shared" si="0"/>
        <v>-</v>
      </c>
    </row>
    <row r="23" spans="1:16" ht="29.4" thickBot="1" x14ac:dyDescent="0.35">
      <c r="A23" s="79" t="s">
        <v>400</v>
      </c>
      <c r="B23" s="72">
        <f>COUNTIF(Sorties,"Oui")</f>
        <v>0</v>
      </c>
      <c r="C23" s="212" t="str">
        <f t="shared" si="0"/>
        <v>-</v>
      </c>
      <c r="F23" s="110" t="s">
        <v>516</v>
      </c>
      <c r="G23" s="84" t="s">
        <v>404</v>
      </c>
      <c r="H23" s="84" t="s">
        <v>405</v>
      </c>
      <c r="I23" s="84" t="s">
        <v>406</v>
      </c>
    </row>
    <row r="24" spans="1:16" ht="15" thickBot="1" x14ac:dyDescent="0.35">
      <c r="F24" s="84"/>
      <c r="G24" s="83"/>
      <c r="H24" s="83"/>
      <c r="I24" s="83"/>
    </row>
    <row r="25" spans="1:16" ht="15" thickTop="1" x14ac:dyDescent="0.3">
      <c r="F25" s="104" t="s">
        <v>494</v>
      </c>
      <c r="G25" s="82" t="str">
        <f>H17</f>
        <v>-</v>
      </c>
      <c r="H25" s="82" t="str">
        <f>L17</f>
        <v>-</v>
      </c>
      <c r="I25" s="82" t="str">
        <f>P17</f>
        <v>-</v>
      </c>
    </row>
    <row r="26" spans="1:16" ht="15" thickBot="1" x14ac:dyDescent="0.35">
      <c r="F26" s="109" t="s">
        <v>495</v>
      </c>
      <c r="G26" s="109" t="str">
        <f>H18</f>
        <v>-</v>
      </c>
      <c r="H26" s="109" t="str">
        <f>L18</f>
        <v>-</v>
      </c>
      <c r="I26" s="109" t="str">
        <f>P18</f>
        <v>-</v>
      </c>
    </row>
    <row r="27" spans="1:16" x14ac:dyDescent="0.3">
      <c r="F27" t="s">
        <v>407</v>
      </c>
      <c r="G27">
        <f>G14+G15</f>
        <v>0</v>
      </c>
      <c r="H27">
        <f>K14+K15</f>
        <v>0</v>
      </c>
      <c r="I27">
        <f>O14+O15</f>
        <v>0</v>
      </c>
    </row>
  </sheetData>
  <sheetProtection sheet="1" objects="1" scenarios="1" formatColumns="0" formatRows="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85</vt:i4>
      </vt:variant>
    </vt:vector>
  </HeadingPairs>
  <TitlesOfParts>
    <vt:vector size="92" baseType="lpstr">
      <vt:lpstr>Base ET</vt:lpstr>
      <vt:lpstr>Infos de remplissage</vt:lpstr>
      <vt:lpstr>FIche ID Porteur projet</vt:lpstr>
      <vt:lpstr>Base ID Etab</vt:lpstr>
      <vt:lpstr>Liste Porteur</vt:lpstr>
      <vt:lpstr>BDD_final_projet</vt:lpstr>
      <vt:lpstr>Synthèse_ET_Depression</vt:lpstr>
      <vt:lpstr>_01</vt:lpstr>
      <vt:lpstr>_03</vt:lpstr>
      <vt:lpstr>_07</vt:lpstr>
      <vt:lpstr>_15</vt:lpstr>
      <vt:lpstr>_26</vt:lpstr>
      <vt:lpstr>_38</vt:lpstr>
      <vt:lpstr>_42</vt:lpstr>
      <vt:lpstr>_43</vt:lpstr>
      <vt:lpstr>_63</vt:lpstr>
      <vt:lpstr>_69</vt:lpstr>
      <vt:lpstr>_73</vt:lpstr>
      <vt:lpstr>_74</vt:lpstr>
      <vt:lpstr>'Base ET'!Age</vt:lpstr>
      <vt:lpstr>Age</vt:lpstr>
      <vt:lpstr>Avez_vous_organisé_des_réunions_de_coordination_des_intervenants_sur_l_action_en_interne_à_votre_établissement__OUI_NON</vt:lpstr>
      <vt:lpstr>'Base ET'!Avez_vous_participé_à_des_réunions_de_pilotage_du_projet_avec_le_porteur_et_ou_les_autres_établissements_participants___OUI_NON</vt:lpstr>
      <vt:lpstr>Avez_vous_participé_à_des_réunions_de_pilotage_du_projet_avec_le_porteur_et_ou_les_autres_établissements_participants___OUI_NON</vt:lpstr>
      <vt:lpstr>'Base ET'!Beneficiaire</vt:lpstr>
      <vt:lpstr>Beneficiaire</vt:lpstr>
      <vt:lpstr>Capacité_totale__heb._Permanent</vt:lpstr>
      <vt:lpstr>Capacité_totale__hébergement_permanent</vt:lpstr>
      <vt:lpstr>Catégorie__EHPAD_ou_Autre</vt:lpstr>
      <vt:lpstr>Catégorie_d_établissement__EHPAD_ou_Autre</vt:lpstr>
      <vt:lpstr>Date_de_mise_en_place_de_l_action__JJ_MM_AAAA</vt:lpstr>
      <vt:lpstr>'Base ET'!DEP</vt:lpstr>
      <vt:lpstr>DEP</vt:lpstr>
      <vt:lpstr>'Base ET'!Entrée</vt:lpstr>
      <vt:lpstr>Entrée</vt:lpstr>
      <vt:lpstr>et_categ_code</vt:lpstr>
      <vt:lpstr>et_categ_libellé</vt:lpstr>
      <vt:lpstr>et_commune_code___5_caractères</vt:lpstr>
      <vt:lpstr>et_commune_libellé</vt:lpstr>
      <vt:lpstr>et_département_code</vt:lpstr>
      <vt:lpstr>et_m.f.t._code</vt:lpstr>
      <vt:lpstr>et_m.f.t._libellé</vt:lpstr>
      <vt:lpstr>et_nature_de_l_établissement</vt:lpstr>
      <vt:lpstr>et_nofinesset_ouverts</vt:lpstr>
      <vt:lpstr>et_raison_sociale</vt:lpstr>
      <vt:lpstr>FINESS_ET</vt:lpstr>
      <vt:lpstr>'Base ET'!Lieu_de_vie</vt:lpstr>
      <vt:lpstr>Lieu_de_vie</vt:lpstr>
      <vt:lpstr>MMS_T0</vt:lpstr>
      <vt:lpstr>MMS_T12m</vt:lpstr>
      <vt:lpstr>MMS_T6m</vt:lpstr>
      <vt:lpstr>Motif_sortie</vt:lpstr>
      <vt:lpstr>N°_département</vt:lpstr>
      <vt:lpstr>'Base ET'!N°FINESS_ET</vt:lpstr>
      <vt:lpstr>N°FINESS_ET</vt:lpstr>
      <vt:lpstr>Nom_commune</vt:lpstr>
      <vt:lpstr>'Base ET'!Nombre_d_Aides_Médico_Psychologiques</vt:lpstr>
      <vt:lpstr>Nombre_d_Aides_Médico_Psychologiques</vt:lpstr>
      <vt:lpstr>'Base ET'!Nombre_d_Aides_Soignants</vt:lpstr>
      <vt:lpstr>Nombre_d_Aides_Soignants</vt:lpstr>
      <vt:lpstr>'Base ET'!Nombre_d_Ergothérapeutes</vt:lpstr>
      <vt:lpstr>Nombre_d_Ergothérapeutes</vt:lpstr>
      <vt:lpstr>'Base ET'!Nombre_d_IDE</vt:lpstr>
      <vt:lpstr>Nombre_d_IDE</vt:lpstr>
      <vt:lpstr>'Base ET'!Nombre_de_Diététicien_ne_s</vt:lpstr>
      <vt:lpstr>Nombre_de_Diététicien_ne_s</vt:lpstr>
      <vt:lpstr>'Base ET'!Nombre_de_Kinésithérapeutes</vt:lpstr>
      <vt:lpstr>Nombre_de_Kinésithérapeutes</vt:lpstr>
      <vt:lpstr>'Base ET'!Nombre_de_Médecins</vt:lpstr>
      <vt:lpstr>Nombre_de_Médecins</vt:lpstr>
      <vt:lpstr>Nombre_de_participation_à_des__réunions_de_pilotage_du_projet_avec_le_porteur_et_ou_les_autres_établissements_participants_à_l_action?</vt:lpstr>
      <vt:lpstr>'Base ET'!Nombre_de_Psychologues</vt:lpstr>
      <vt:lpstr>Nombre_de_Psychologues</vt:lpstr>
      <vt:lpstr>'Base ET'!Nombre_de_Psychomotricien_ne_s</vt:lpstr>
      <vt:lpstr>Nombre_de_Psychomotricien_ne_s</vt:lpstr>
      <vt:lpstr>'Base ET'!Nombre_de_Rééducateurs_APA</vt:lpstr>
      <vt:lpstr>Nombre_de_Rééducateurs_APA</vt:lpstr>
      <vt:lpstr>'Base ET'!Nombre_de_réunions_de_coordination_des_intervenants_organisées_en_interne</vt:lpstr>
      <vt:lpstr>Nombre_de_réunions_de_coordination_des_intervenants_organisées_en_interne</vt:lpstr>
      <vt:lpstr>R_eval_T0</vt:lpstr>
      <vt:lpstr>R_eval_T12m</vt:lpstr>
      <vt:lpstr>R_eval_T6m</vt:lpstr>
      <vt:lpstr>Raison_sociale_ET</vt:lpstr>
      <vt:lpstr>réunions_de_coord_interne</vt:lpstr>
      <vt:lpstr>'Base ET'!Sexe</vt:lpstr>
      <vt:lpstr>Sexe</vt:lpstr>
      <vt:lpstr>'Base ET'!Sorties</vt:lpstr>
      <vt:lpstr>Sorties</vt:lpstr>
      <vt:lpstr>Thematique</vt:lpstr>
      <vt:lpstr>Type_eval_T0</vt:lpstr>
      <vt:lpstr>Type_eval_T12m</vt:lpstr>
      <vt:lpstr>Type_eval_T6m</vt:lpstr>
    </vt:vector>
  </TitlesOfParts>
  <Company>Ministère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BARBAT, Séverine (ARS-ARA)</dc:creator>
  <cp:lastModifiedBy>BARBAT, Séverine (ARS-ARA)</cp:lastModifiedBy>
  <dcterms:created xsi:type="dcterms:W3CDTF">2023-05-10T12:45:08Z</dcterms:created>
  <dcterms:modified xsi:type="dcterms:W3CDTF">2025-02-25T13:47:48Z</dcterms:modified>
</cp:coreProperties>
</file>