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2516" windowHeight="7740" activeTab="1"/>
  </bookViews>
  <sheets>
    <sheet name="En-tête" sheetId="7" r:id="rId1"/>
    <sheet name="Définitions" sheetId="13" r:id="rId2"/>
    <sheet name="TABLEAU ACTIVITÉ" sheetId="8" r:id="rId3"/>
    <sheet name="Suivi Année N" sheetId="10" r:id="rId4"/>
  </sheets>
  <externalReferences>
    <externalReference r:id="rId5"/>
  </externalReferences>
  <definedNames>
    <definedName name="_xlnm._FilterDatabase" localSheetId="2" hidden="1">'TABLEAU ACTIVITÉ'!$A$7:$I$15</definedName>
    <definedName name="Categorie_ESMS">'[1]Listes déroulantes'!$A$2:$A$40</definedName>
    <definedName name="DepReg">'[1]Listes déroulantes'!$C$1:$C$3</definedName>
    <definedName name="_xlnm.Print_Titles" localSheetId="2">'TABLEAU ACTIVITÉ'!$7:$7</definedName>
    <definedName name="_xlnm.Print_Area" localSheetId="1">Définitions!$A$1:$J$52</definedName>
    <definedName name="_xlnm.Print_Area" localSheetId="2">'TABLEAU ACTIVITÉ'!$A$2:$Q$18</definedName>
  </definedNames>
  <calcPr calcId="145621" iterate="1"/>
</workbook>
</file>

<file path=xl/calcChain.xml><?xml version="1.0" encoding="utf-8"?>
<calcChain xmlns="http://schemas.openxmlformats.org/spreadsheetml/2006/main">
  <c r="I9" i="8" l="1"/>
  <c r="M13" i="8" l="1"/>
  <c r="M10" i="8"/>
  <c r="M9" i="8"/>
  <c r="N13" i="8"/>
  <c r="N12" i="8"/>
  <c r="N11" i="8"/>
  <c r="N10" i="8"/>
  <c r="N9" i="8"/>
  <c r="C38" i="13" l="1"/>
  <c r="E14" i="10" l="1"/>
  <c r="D37" i="13" l="1"/>
  <c r="D36" i="13"/>
  <c r="D35" i="13"/>
  <c r="D34" i="13"/>
  <c r="D33" i="13"/>
  <c r="D32" i="13"/>
  <c r="D31" i="13"/>
  <c r="D30" i="13"/>
  <c r="D29" i="13"/>
  <c r="D28" i="13"/>
  <c r="D27" i="13"/>
  <c r="D26" i="13"/>
  <c r="D38" i="13" l="1"/>
  <c r="Q12" i="10"/>
  <c r="O12" i="10"/>
  <c r="O8" i="10"/>
  <c r="H10" i="10"/>
  <c r="O10" i="10" s="1"/>
  <c r="H9" i="10"/>
  <c r="O9" i="10" s="1"/>
  <c r="G10" i="10"/>
  <c r="G9" i="10"/>
  <c r="I15" i="10" l="1"/>
  <c r="Q15" i="10" s="1"/>
  <c r="O15" i="10"/>
  <c r="J14" i="10"/>
  <c r="K18" i="10"/>
  <c r="J18" i="10" l="1"/>
  <c r="E18" i="10"/>
  <c r="H11" i="10"/>
  <c r="M10" i="10"/>
  <c r="G14" i="10"/>
  <c r="M8" i="10"/>
  <c r="O11" i="10" l="1"/>
  <c r="I11" i="10"/>
  <c r="Q11" i="10" s="1"/>
  <c r="H14" i="10"/>
  <c r="H18" i="10" s="1"/>
  <c r="I14" i="10" l="1"/>
  <c r="I18" i="10" s="1"/>
  <c r="M9" i="10"/>
  <c r="P17" i="10"/>
  <c r="N17" i="10"/>
  <c r="L17" i="10"/>
  <c r="M17" i="10"/>
  <c r="M14" i="8" l="1"/>
  <c r="F14" i="8"/>
  <c r="E14" i="8"/>
  <c r="I12" i="8" l="1"/>
  <c r="I11" i="8"/>
  <c r="O11" i="8" s="1"/>
  <c r="I10" i="8"/>
  <c r="N14" i="8"/>
  <c r="O12" i="8" l="1"/>
  <c r="O17" i="10" l="1"/>
  <c r="O14" i="8"/>
  <c r="Q17" i="10" l="1"/>
  <c r="P14" i="10"/>
  <c r="N14" i="10"/>
  <c r="L14" i="10"/>
  <c r="L18" i="10" l="1"/>
  <c r="P18" i="10"/>
  <c r="N18" i="10"/>
  <c r="M14" i="10"/>
  <c r="O14" i="10"/>
  <c r="Q14" i="10"/>
  <c r="O18" i="10" l="1"/>
  <c r="Q18" i="10"/>
  <c r="M18" i="10"/>
</calcChain>
</file>

<file path=xl/comments1.xml><?xml version="1.0" encoding="utf-8"?>
<comments xmlns="http://schemas.openxmlformats.org/spreadsheetml/2006/main">
  <authors>
    <author>agerin</author>
  </authors>
  <commentList>
    <comment ref="E9" authorId="0">
      <text>
        <r>
          <rPr>
            <sz val="9"/>
            <color indexed="81"/>
            <rFont val="Tahoma"/>
            <family val="2"/>
          </rPr>
          <t>19 pl jusqu'au 30/08/18, puis 12 à compter du 01/09/18</t>
        </r>
      </text>
    </comment>
    <comment ref="E11" authorId="0">
      <text>
        <r>
          <rPr>
            <sz val="9"/>
            <color indexed="81"/>
            <rFont val="Tahoma"/>
            <family val="2"/>
          </rPr>
          <t>ouverture au 01/09/18</t>
        </r>
      </text>
    </comment>
  </commentList>
</comments>
</file>

<file path=xl/sharedStrings.xml><?xml version="1.0" encoding="utf-8"?>
<sst xmlns="http://schemas.openxmlformats.org/spreadsheetml/2006/main" count="177" uniqueCount="145">
  <si>
    <t>ESMS</t>
  </si>
  <si>
    <t>N° FINESS Et</t>
  </si>
  <si>
    <t>File active
(taux)</t>
  </si>
  <si>
    <t>CAPACITE</t>
  </si>
  <si>
    <t>ACTIVITE contractualisée CPOM</t>
  </si>
  <si>
    <t>Catégorie
(FINESS)</t>
  </si>
  <si>
    <t>Modalités d'Accueil ou d'Accompagnement</t>
  </si>
  <si>
    <t>TOTAL ESMS</t>
  </si>
  <si>
    <t>ITEP</t>
  </si>
  <si>
    <t>Interprétation / clés de lecture des cibles</t>
  </si>
  <si>
    <t>DONNEES DE CARACTERISATION</t>
  </si>
  <si>
    <t>Ecart / Cible</t>
  </si>
  <si>
    <t>Externat ou Ambulatoire</t>
  </si>
  <si>
    <t>Commentaires OG</t>
  </si>
  <si>
    <t xml:space="preserve">PCPE </t>
  </si>
  <si>
    <t>au moins 4 actes/pers/semaine</t>
  </si>
  <si>
    <t>au moins 2 actes/pers/semaine</t>
  </si>
  <si>
    <t>Nbre de personnes à suivre</t>
  </si>
  <si>
    <t>S/Total</t>
  </si>
  <si>
    <t>Autre</t>
  </si>
  <si>
    <t xml:space="preserve">S/Total </t>
  </si>
  <si>
    <t>En jaune : données à renseigner par l'OG</t>
  </si>
  <si>
    <t>Date d'atteinte de l'objectif d'évolution de l'offre</t>
  </si>
  <si>
    <t>COMMENTAIRES / ANALYSE ARS</t>
  </si>
  <si>
    <t>Activité SI en 2018 = 8 mois à 19 pl + 4 mois à 12 pl</t>
  </si>
  <si>
    <t>Ouverture SESSAD en sept.2018 (transfo 7 pl SI)</t>
  </si>
  <si>
    <t>Evolution Capacité</t>
  </si>
  <si>
    <t>Nbre jours d'ouverture / an</t>
  </si>
  <si>
    <t>Nbre d'actes à réaliser</t>
  </si>
  <si>
    <t>EVOLUTION OFFRE</t>
  </si>
  <si>
    <t>Evolution
de l'offre
actée au CP0M</t>
  </si>
  <si>
    <t>Au moins 23 enfants suivis à raison de 4 actes ou + par semaine en moyenne</t>
  </si>
  <si>
    <t>Au moins 27 enfants suivis à raison de 2 actes ou + par semaine en moyenne</t>
  </si>
  <si>
    <t>Janvier</t>
  </si>
  <si>
    <t>Février</t>
  </si>
  <si>
    <t>Mars</t>
  </si>
  <si>
    <t>Avril</t>
  </si>
  <si>
    <t>Mai</t>
  </si>
  <si>
    <t>Juin</t>
  </si>
  <si>
    <t>Juillet</t>
  </si>
  <si>
    <t>Août</t>
  </si>
  <si>
    <t>Septembre</t>
  </si>
  <si>
    <t>Octobre</t>
  </si>
  <si>
    <t>Novembre</t>
  </si>
  <si>
    <t>Décembre</t>
  </si>
  <si>
    <t>Moyenne</t>
  </si>
  <si>
    <t>Tx FA réalisé</t>
  </si>
  <si>
    <t>Mois</t>
  </si>
  <si>
    <r>
      <t xml:space="preserve">Rappel des Cibles CPOM
</t>
    </r>
    <r>
      <rPr>
        <i/>
        <sz val="11"/>
        <color theme="0"/>
        <rFont val="Calibri"/>
        <family val="2"/>
      </rPr>
      <t>proratisées en fonction des évolutions capacitaires intervenues ds l'année</t>
    </r>
  </si>
  <si>
    <t>A</t>
  </si>
  <si>
    <t>B</t>
  </si>
  <si>
    <t>C</t>
  </si>
  <si>
    <t>D</t>
  </si>
  <si>
    <t>E</t>
  </si>
  <si>
    <t>F</t>
  </si>
  <si>
    <t>G</t>
  </si>
  <si>
    <t>H</t>
  </si>
  <si>
    <t>I</t>
  </si>
  <si>
    <t>J</t>
  </si>
  <si>
    <t>K</t>
  </si>
  <si>
    <t>L</t>
  </si>
  <si>
    <t>M</t>
  </si>
  <si>
    <t>N</t>
  </si>
  <si>
    <t>O</t>
  </si>
  <si>
    <t>P</t>
  </si>
  <si>
    <t>Q</t>
  </si>
  <si>
    <t>H/5</t>
  </si>
  <si>
    <t>Au moins 2268 journées réalisées
Au moins 13 enfants ont bénéficié du SI</t>
  </si>
  <si>
    <r>
      <t xml:space="preserve">CALCUL DE L'ACTIVITE CIBLE </t>
    </r>
    <r>
      <rPr>
        <b/>
        <u/>
        <sz val="14"/>
        <color theme="0"/>
        <rFont val="Calibri"/>
        <family val="2"/>
      </rPr>
      <t>MINIMALE</t>
    </r>
  </si>
  <si>
    <t>sorties de l'année</t>
  </si>
  <si>
    <t>présents au 31/12</t>
  </si>
  <si>
    <t>R</t>
  </si>
  <si>
    <t>(L-G)*K/F*J/E</t>
  </si>
  <si>
    <t>(N-H)*K/F*J/E</t>
  </si>
  <si>
    <t>(P-I)*K/F*J/E</t>
  </si>
  <si>
    <t>Autre*</t>
  </si>
  <si>
    <t>Comptabilisation en FA selon l'ANAP</t>
  </si>
  <si>
    <t>Nbre pers suivies
au 31 du mois
incluant entrées et sorties</t>
  </si>
  <si>
    <t>Comptabilisation attendue</t>
  </si>
  <si>
    <t>DÉFINITION DES CONVENTIONS DE MESURE DE L'ACTIVITÉ</t>
  </si>
  <si>
    <t>1) LE CADRE RÉGLEMENTAIRE</t>
  </si>
  <si>
    <t>2) LES DÉFINITIONS</t>
  </si>
  <si>
    <t>Exemple pour 1 SESSAD de 10 places, avec file active contractualisée à 1,5</t>
  </si>
  <si>
    <t xml:space="preserve">     - pas de double compte pour une personne</t>
  </si>
  <si>
    <t xml:space="preserve">     - seuil d'entrée dans la file active : à partir de la formalisation du DIPEC et de sa transmission à l'usager</t>
  </si>
  <si>
    <t xml:space="preserve">     - la personne vue une seule fois dans l'année par l'ESMS n'est pas comptabilisée</t>
  </si>
  <si>
    <t xml:space="preserve"> - Article R314-43-2 du CASF créé par le décret n° 2018-519 du 27/06/18 relatif à la modulation des tarifs des ESMS en fonction de l'activité et à l'affectation de leurs résultats</t>
  </si>
  <si>
    <t xml:space="preserve"> - Projet Régional de Santé 2018-2028 Auvergne-Rhône-Alpes - Schéma Régional de Santé 2018-2023</t>
  </si>
  <si>
    <r>
      <t xml:space="preserve">Dernière Capacité autorisée
</t>
    </r>
    <r>
      <rPr>
        <b/>
        <i/>
        <sz val="11"/>
        <rFont val="Calibri"/>
        <family val="2"/>
      </rPr>
      <t>("équivalent places" pour PCPE)</t>
    </r>
  </si>
  <si>
    <r>
      <t xml:space="preserve">Nbre d'actes à réaliser
</t>
    </r>
    <r>
      <rPr>
        <b/>
        <i/>
        <sz val="11"/>
        <rFont val="Calibri"/>
        <family val="2"/>
      </rPr>
      <t>(av TO à 90%)</t>
    </r>
  </si>
  <si>
    <t>Taux occupation</t>
  </si>
  <si>
    <t>Date d'atteinte de l'objectif d'activité</t>
  </si>
  <si>
    <t>acte = prestation directe ou indirecte au bénéfice de la personne 
(nomenclature SERAFIN)</t>
  </si>
  <si>
    <t>juillet et août neutralisés ds la moyenne car fermeture du service</t>
  </si>
  <si>
    <t xml:space="preserve">  </t>
  </si>
  <si>
    <t>TOTAL = 24 soit FA = 2,4</t>
  </si>
  <si>
    <t xml:space="preserve">Un taux d'occupation en deçà de la cible peut résulter de circonstances ponctuelles ou trouver son origine dans l'organisation ou encore signifier une évolution des attentes. </t>
  </si>
  <si>
    <t>Cette modalité de mesure rend compte et généralise une pratique de réponse  à un nombre supérieur pour tenir compte des listes d'attente et des situations d'urgence.</t>
  </si>
  <si>
    <t xml:space="preserve">   L'objectif de 1.1 est relativement bas s'agissant d'organisations ayant depuis plusieurs années favorisé une réponse personnalisée s'écartant d'une mise en œuvre systématique et quotidienne des mêmes modalités.</t>
  </si>
  <si>
    <t xml:space="preserve">   La cible contractualisée globale de 1.3 ou 1.5 ou 1.8 est une moyenne sur l'année, définie en fonction de l'intensité des accompagnements.</t>
  </si>
  <si>
    <r>
      <t xml:space="preserve"> - </t>
    </r>
    <r>
      <rPr>
        <u/>
        <sz val="11"/>
        <rFont val="Calibri"/>
        <family val="2"/>
        <scheme val="minor"/>
      </rPr>
      <t>pour les services</t>
    </r>
    <r>
      <rPr>
        <sz val="11"/>
        <rFont val="Calibri"/>
        <family val="2"/>
        <scheme val="minor"/>
      </rPr>
      <t xml:space="preserve"> : selon l'activité mensuelle, le service va connaître un taux de file active variable. </t>
    </r>
  </si>
  <si>
    <r>
      <t xml:space="preserve"> -</t>
    </r>
    <r>
      <rPr>
        <u/>
        <sz val="11"/>
        <rFont val="Calibri"/>
        <family val="2"/>
        <scheme val="minor"/>
      </rPr>
      <t xml:space="preserve"> pour les établissements</t>
    </r>
    <r>
      <rPr>
        <sz val="11"/>
        <rFont val="Calibri"/>
        <family val="2"/>
        <scheme val="minor"/>
      </rPr>
      <t xml:space="preserve"> : son application à des capacités matériellement définies (internat, semi-internat, accueil de jour) rend compte d'une pratique existante mais restant à développer d'accueil séquentiel.</t>
    </r>
  </si>
  <si>
    <r>
      <rPr>
        <b/>
        <u/>
        <sz val="11"/>
        <rFont val="Calibri"/>
        <family val="2"/>
        <scheme val="minor"/>
      </rPr>
      <t>Durée d'ouverture</t>
    </r>
    <r>
      <rPr>
        <sz val="11"/>
        <rFont val="Calibri"/>
        <family val="2"/>
        <scheme val="minor"/>
      </rPr>
      <t xml:space="preserve"> : nombre de jours possibles au minimum sur l'année, où un accompagnement des usagers ou une prestation de répit sont réellement effectives</t>
    </r>
  </si>
  <si>
    <r>
      <rPr>
        <b/>
        <u/>
        <sz val="11"/>
        <rFont val="Calibri"/>
        <family val="2"/>
        <scheme val="minor"/>
      </rPr>
      <t>File active (taux)</t>
    </r>
    <r>
      <rPr>
        <sz val="11"/>
        <rFont val="Calibri"/>
        <family val="2"/>
        <scheme val="minor"/>
      </rPr>
      <t xml:space="preserve"> : La file active est un indicateur indépendant et complémentaire du taux d'occupation.  </t>
    </r>
  </si>
  <si>
    <t xml:space="preserve">
</t>
  </si>
  <si>
    <t>L'application du taux d'occupation contractualisé 90 % permet de tenir compte des absences imprévues des usagers et/ou des professionnels.</t>
  </si>
  <si>
    <t>Les sorties inférieures à 72 h permettant les séjours à domicile ne sont pas comptabilisées dans les absences.</t>
  </si>
  <si>
    <r>
      <rPr>
        <b/>
        <u/>
        <sz val="11"/>
        <rFont val="Calibri"/>
        <family val="2"/>
        <scheme val="minor"/>
      </rPr>
      <t>Activités de groupe</t>
    </r>
    <r>
      <rPr>
        <sz val="11"/>
        <rFont val="Calibri"/>
        <family val="2"/>
        <scheme val="minor"/>
      </rPr>
      <t xml:space="preserve"> : le nombre d'actes équivaut au nombre de personnes bénéficiant de la/des prestation(s) servie(s) auprès dudit groupe.</t>
    </r>
  </si>
  <si>
    <t>L'activité contractualisée de ces structures est définie en fonction de ces cibles et indicateurs.</t>
  </si>
  <si>
    <t>F*H*J</t>
  </si>
  <si>
    <t>F*K</t>
  </si>
  <si>
    <t>4*I*N*J
2*I*N*J (PCPE)</t>
  </si>
  <si>
    <t>Nombre jours ouverture au public /an</t>
  </si>
  <si>
    <r>
      <rPr>
        <b/>
        <u/>
        <sz val="11"/>
        <rFont val="Calibri"/>
        <family val="2"/>
        <scheme val="minor"/>
      </rPr>
      <t>Taux d'occupation</t>
    </r>
    <r>
      <rPr>
        <sz val="11"/>
        <rFont val="Calibri"/>
        <family val="2"/>
        <scheme val="minor"/>
      </rPr>
      <t xml:space="preserve"> : Le taux d'occupation mesure la mobilisation des ressources.  </t>
    </r>
  </si>
  <si>
    <r>
      <rPr>
        <b/>
        <u/>
        <sz val="11"/>
        <rFont val="Calibri"/>
        <family val="2"/>
        <scheme val="minor"/>
      </rPr>
      <t>Acte</t>
    </r>
    <r>
      <rPr>
        <sz val="11"/>
        <rFont val="Calibri"/>
        <family val="2"/>
        <scheme val="minor"/>
      </rPr>
      <t xml:space="preserve"> : La file active est assortie d'un nombre d'actes minimum par personne et par semaine.</t>
    </r>
  </si>
  <si>
    <t xml:space="preserve">La file active issue du schéma régional de santé s'établit en nombre de personnes accompagnées par place autorisée et s'écarte de la définition de l'ANAP puisqu'elle inclut les entrées et sorties de personnes relativement à la capacité autorisée à partir de flux mensuels et non d'une photographie au 31 décembre de l'année.    </t>
  </si>
  <si>
    <t>La définition de l'acte s'inscrit d'emblée comme une forme de déclinaison des nomenclatures SERAFIN PH puisque ne se limitant pas aux prestations directes et valorisant les interventions sur les environnements de droit commun dans une perspective inclusive qui emporte une fonction ressource dévolue à chaque structure.</t>
  </si>
  <si>
    <t>Plus précisément, il s'agit de comptabiliser les prestations liées directement à la mise en œuvre du projet personnalisé de l'usager accompagné, exercées dans un cadre individuel ou collectif, avec une intervention directe auprès de la personne ou indirecte auprès des aidants, de la fratrie, et des environnements ;au moins 70 % du temps actif mobilisable des ETP doit être consacré à ces prestations, 30% au maximum étant dédié aux activités connexes (réunions, formations, projets transverses, analyse de la pratique ...)</t>
  </si>
  <si>
    <r>
      <rPr>
        <b/>
        <u/>
        <sz val="11"/>
        <rFont val="Calibri"/>
        <family val="2"/>
        <scheme val="minor"/>
      </rPr>
      <t>CMPP et CAMSP</t>
    </r>
    <r>
      <rPr>
        <sz val="11"/>
        <rFont val="Calibri"/>
        <family val="2"/>
        <scheme val="minor"/>
      </rPr>
      <t xml:space="preserve"> : ces ESMS disposant d'un rapport d'activité type, le schéma régional de santé en a extrait des cibles et indicateurs correspondant aux enjeux stratégiques mis en évidence.</t>
    </r>
  </si>
  <si>
    <r>
      <t>Ainsi, le</t>
    </r>
    <r>
      <rPr>
        <u/>
        <sz val="11"/>
        <rFont val="Calibri"/>
        <family val="2"/>
        <scheme val="minor"/>
      </rPr>
      <t xml:space="preserve"> </t>
    </r>
    <r>
      <rPr>
        <b/>
        <u/>
        <sz val="11"/>
        <rFont val="Calibri"/>
        <family val="2"/>
        <scheme val="minor"/>
      </rPr>
      <t>nombre de personnes suivies</t>
    </r>
    <r>
      <rPr>
        <sz val="11"/>
        <rFont val="Calibri"/>
        <family val="2"/>
        <scheme val="minor"/>
      </rPr>
      <t xml:space="preserve"> est la moyenne annuelle des personnes suivies sur les 12 mois de l'année, incluant entrées et sorties, étant précisé que :</t>
    </r>
  </si>
  <si>
    <t xml:space="preserve"> - Guide National CNSA relatif à la mesure de l'activité des ESMS </t>
  </si>
  <si>
    <t>Exemple
DITEP</t>
  </si>
  <si>
    <r>
      <rPr>
        <b/>
        <sz val="16"/>
        <rFont val="Calibri"/>
        <family val="2"/>
      </rPr>
      <t>ANNEXE 4 CPOM 20</t>
    </r>
    <r>
      <rPr>
        <b/>
        <sz val="16"/>
        <color rgb="FFFF0000"/>
        <rFont val="Calibri"/>
        <family val="2"/>
      </rPr>
      <t>XX</t>
    </r>
    <r>
      <rPr>
        <b/>
        <sz val="16"/>
        <rFont val="Calibri"/>
        <family val="2"/>
      </rPr>
      <t>-20</t>
    </r>
    <r>
      <rPr>
        <b/>
        <sz val="16"/>
        <color rgb="FFFF0000"/>
        <rFont val="Calibri"/>
        <family val="2"/>
      </rPr>
      <t>XX OG</t>
    </r>
    <r>
      <rPr>
        <b/>
        <sz val="16"/>
        <rFont val="Calibri"/>
        <family val="2"/>
      </rPr>
      <t>/ARS Auvergne-Rhône-Alpes</t>
    </r>
    <r>
      <rPr>
        <b/>
        <sz val="16"/>
        <color theme="9" tint="-0.499984740745262"/>
        <rFont val="Calibri"/>
        <family val="2"/>
      </rPr>
      <t>/Conseil départemental XXX</t>
    </r>
    <r>
      <rPr>
        <b/>
        <sz val="18"/>
        <rFont val="Calibri"/>
        <family val="2"/>
      </rPr>
      <t xml:space="preserve"> : SUIVI ACTIVITÉ</t>
    </r>
    <r>
      <rPr>
        <b/>
        <sz val="18"/>
        <color rgb="FFFF0000"/>
        <rFont val="Calibri"/>
        <family val="2"/>
      </rPr>
      <t xml:space="preserve"> ANNÉE N</t>
    </r>
  </si>
  <si>
    <r>
      <t xml:space="preserve">ACTIVITÉ RÉALISÉE ANNÉE </t>
    </r>
    <r>
      <rPr>
        <b/>
        <sz val="16"/>
        <color rgb="FFFF0000"/>
        <rFont val="Calibri"/>
        <family val="2"/>
      </rPr>
      <t>N</t>
    </r>
  </si>
  <si>
    <t>123456789</t>
  </si>
  <si>
    <r>
      <rPr>
        <b/>
        <sz val="16"/>
        <rFont val="Calibri"/>
        <family val="2"/>
      </rPr>
      <t>ANNEXE 4 CPOM 20</t>
    </r>
    <r>
      <rPr>
        <b/>
        <sz val="16"/>
        <color rgb="FFFF0000"/>
        <rFont val="Calibri"/>
        <family val="2"/>
      </rPr>
      <t>XX</t>
    </r>
    <r>
      <rPr>
        <b/>
        <sz val="16"/>
        <rFont val="Calibri"/>
        <family val="2"/>
      </rPr>
      <t>-20</t>
    </r>
    <r>
      <rPr>
        <b/>
        <sz val="16"/>
        <color rgb="FFFF0000"/>
        <rFont val="Calibri"/>
        <family val="2"/>
      </rPr>
      <t>XX</t>
    </r>
    <r>
      <rPr>
        <b/>
        <sz val="16"/>
        <rFont val="Calibri"/>
        <family val="2"/>
      </rPr>
      <t xml:space="preserve"> </t>
    </r>
    <r>
      <rPr>
        <b/>
        <sz val="16"/>
        <color rgb="FFFF0000"/>
        <rFont val="Calibri"/>
        <family val="2"/>
      </rPr>
      <t>OG</t>
    </r>
    <r>
      <rPr>
        <b/>
        <sz val="16"/>
        <rFont val="Calibri"/>
        <family val="2"/>
      </rPr>
      <t>/ARS Auvergne-Rhône-Alpes</t>
    </r>
    <r>
      <rPr>
        <b/>
        <sz val="16"/>
        <color theme="9" tint="-0.499984740745262"/>
        <rFont val="Calibri"/>
        <family val="2"/>
      </rPr>
      <t>/Conseil départemental XXX</t>
    </r>
    <r>
      <rPr>
        <b/>
        <sz val="18"/>
        <rFont val="Calibri"/>
        <family val="2"/>
      </rPr>
      <t xml:space="preserve">  : Activité contractualisée</t>
    </r>
  </si>
  <si>
    <r>
      <t xml:space="preserve">Accueil de nuit
</t>
    </r>
    <r>
      <rPr>
        <i/>
        <sz val="10"/>
        <color indexed="8"/>
        <rFont val="Calibri"/>
        <family val="2"/>
      </rPr>
      <t>(Internat / hébergement)</t>
    </r>
  </si>
  <si>
    <t>Accueil de jour
(semi-Internat ou externat)</t>
  </si>
  <si>
    <r>
      <t xml:space="preserve">Accueil de jour
</t>
    </r>
    <r>
      <rPr>
        <i/>
        <sz val="10"/>
        <color indexed="8"/>
        <rFont val="Calibri"/>
        <family val="2"/>
      </rPr>
      <t>(semi-Internat ou externat)</t>
    </r>
  </si>
  <si>
    <t>Accompagnement ambulatoire (SESSAD)</t>
  </si>
  <si>
    <r>
      <t xml:space="preserve">Accompagnement ambulatoire </t>
    </r>
    <r>
      <rPr>
        <i/>
        <sz val="10"/>
        <color indexed="8"/>
        <rFont val="Calibri"/>
        <family val="2"/>
      </rPr>
      <t>(SESSAD)</t>
    </r>
  </si>
  <si>
    <t>semaines ouverture
1 sem = 5j
(4 j pr accueil de nuit)</t>
  </si>
  <si>
    <r>
      <t xml:space="preserve">en journées ou nuits
</t>
    </r>
    <r>
      <rPr>
        <b/>
        <i/>
        <sz val="11"/>
        <rFont val="Calibri"/>
        <family val="2"/>
      </rPr>
      <t>(av TO à 90%)</t>
    </r>
  </si>
  <si>
    <t>Au moins 1210 nuits réalisées
Au moins 9 enfants ont bénéficié de l'hébergement</t>
  </si>
  <si>
    <t>*Autre = toute autre modalité  : équipe mobile, accueil séquentiel de l'internat ou du SI (ex ouverture certains WE ou congés) …</t>
  </si>
  <si>
    <t>Nbre de journées ou nuits à réaliser</t>
  </si>
  <si>
    <t>Accueil de nuit
(Internat / hébergement)</t>
  </si>
  <si>
    <t>Nbre journées / nuits réalisées</t>
  </si>
  <si>
    <t>Capacité réelle installée</t>
  </si>
  <si>
    <t xml:space="preserve">Nbre jours d'ouverture au public </t>
  </si>
  <si>
    <t>Nbre de personnes suivies</t>
  </si>
  <si>
    <t>Nombre d'actes réalisés</t>
  </si>
  <si>
    <t xml:space="preserve"> - Instruction régionale du 01/02/19 relative à la politique de contractualisation dans le champ du Handicap</t>
  </si>
  <si>
    <t>*Autre = toute autre modalité  : équipe mobile, répit, accueil séquentiel de l'internat ou du SI (ex ouverture certains WE ou congés) …</t>
  </si>
  <si>
    <r>
      <rPr>
        <b/>
        <u/>
        <sz val="11"/>
        <rFont val="Calibri"/>
        <family val="2"/>
        <scheme val="minor"/>
      </rPr>
      <t xml:space="preserve">Transport </t>
    </r>
    <r>
      <rPr>
        <sz val="11"/>
        <rFont val="Calibri"/>
        <family val="2"/>
        <scheme val="minor"/>
      </rPr>
      <t>: n'est comptabilisé que s'il est lié au projet personnalisé de l'usager : 1 transport aller/retour = 1 acte si temps de transport supérieur à un seuil défini par le CPOM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</si>
</sst>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0"/>
    <numFmt numFmtId="165" formatCode="_-* #,##0.00\ &quot;F&quot;_-;\-* #,##0.00\ &quot;F&quot;_-;_-* &quot;-&quot;??\ &quot;F&quot;_-;_-@_-"/>
    <numFmt numFmtId="166" formatCode="_-* #,##0.00_ _F_-;\-* #,##0.00_ _F_-;_-* &quot;-&quot;??_ _F_-;_-@_-"/>
    <numFmt numFmtId="167" formatCode="_-* #,##0.00\ [$€-1]_-;\-* #,##0.00\ [$€-1]_-;_-* &quot;-&quot;??\ [$€-1]_-"/>
    <numFmt numFmtId="168" formatCode="#,##0.0"/>
  </numFmts>
  <fonts count="69">
    <font>
      <sz val="10"/>
      <name val="Arial"/>
    </font>
    <font>
      <sz val="11"/>
      <color theme="1"/>
      <name val="Calibri"/>
      <family val="2"/>
      <scheme val="minor"/>
    </font>
    <font>
      <sz val="11"/>
      <color theme="1"/>
      <name val="Calibri"/>
      <family val="2"/>
      <scheme val="minor"/>
    </font>
    <font>
      <sz val="10"/>
      <name val="Calibri"/>
      <family val="2"/>
    </font>
    <font>
      <b/>
      <sz val="11"/>
      <name val="Calibri"/>
      <family val="2"/>
    </font>
    <font>
      <b/>
      <sz val="10"/>
      <name val="Calibri"/>
      <family val="2"/>
    </font>
    <font>
      <sz val="8"/>
      <name val="Calibri"/>
      <family val="2"/>
    </font>
    <font>
      <sz val="11"/>
      <name val="Calibri"/>
      <family val="2"/>
    </font>
    <font>
      <sz val="10"/>
      <name val="Arial"/>
      <family val="2"/>
    </font>
    <font>
      <sz val="8"/>
      <name val="Calibri"/>
      <family val="2"/>
      <scheme val="minor"/>
    </font>
    <font>
      <sz val="10"/>
      <name val="Arial"/>
    </font>
    <font>
      <b/>
      <sz val="11"/>
      <color indexed="8"/>
      <name val="Calibri"/>
      <family val="2"/>
    </font>
    <font>
      <b/>
      <sz val="12"/>
      <name val="Calibri"/>
      <family val="2"/>
    </font>
    <font>
      <b/>
      <sz val="12"/>
      <color theme="0"/>
      <name val="Calibri"/>
      <family val="2"/>
    </font>
    <font>
      <b/>
      <sz val="16"/>
      <color theme="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Geneva"/>
    </font>
    <font>
      <sz val="12"/>
      <color theme="1"/>
      <name val="Calibri"/>
      <family val="2"/>
      <scheme val="minor"/>
    </font>
    <font>
      <sz val="11"/>
      <color rgb="FF000000"/>
      <name val="Calibri"/>
      <family val="2"/>
    </font>
    <font>
      <sz val="9"/>
      <color indexed="81"/>
      <name val="Tahoma"/>
      <family val="2"/>
    </font>
    <font>
      <b/>
      <sz val="14"/>
      <name val="Calibri"/>
      <family val="2"/>
    </font>
    <font>
      <sz val="11"/>
      <color indexed="8"/>
      <name val="Calibri"/>
      <family val="2"/>
    </font>
    <font>
      <b/>
      <sz val="11"/>
      <color rgb="FF0000FF"/>
      <name val="Calibri"/>
      <family val="2"/>
    </font>
    <font>
      <sz val="11"/>
      <color rgb="FF0000FF"/>
      <name val="Calibri"/>
      <family val="2"/>
    </font>
    <font>
      <sz val="12"/>
      <name val="Calibri"/>
      <family val="2"/>
    </font>
    <font>
      <i/>
      <sz val="11"/>
      <color indexed="8"/>
      <name val="Calibri"/>
      <family val="2"/>
    </font>
    <font>
      <b/>
      <sz val="12"/>
      <color indexed="8"/>
      <name val="Calibri"/>
      <family val="2"/>
    </font>
    <font>
      <sz val="12"/>
      <color indexed="8"/>
      <name val="Calibri"/>
      <family val="2"/>
    </font>
    <font>
      <i/>
      <sz val="11"/>
      <color theme="0"/>
      <name val="Calibri"/>
      <family val="2"/>
    </font>
    <font>
      <b/>
      <sz val="18"/>
      <name val="Calibri"/>
      <family val="2"/>
    </font>
    <font>
      <b/>
      <u/>
      <sz val="14"/>
      <color theme="0"/>
      <name val="Calibri"/>
      <family val="2"/>
    </font>
    <font>
      <sz val="9"/>
      <name val="Calibri"/>
      <family val="2"/>
      <scheme val="minor"/>
    </font>
    <font>
      <sz val="10"/>
      <name val="Calibri"/>
      <family val="2"/>
      <scheme val="minor"/>
    </font>
    <font>
      <b/>
      <sz val="10"/>
      <color indexed="8"/>
      <name val="Calibri"/>
      <family val="2"/>
    </font>
    <font>
      <b/>
      <sz val="10"/>
      <color rgb="FF0000FF"/>
      <name val="Calibri"/>
      <family val="2"/>
    </font>
    <font>
      <sz val="11"/>
      <name val="Calibri"/>
      <family val="2"/>
      <scheme val="minor"/>
    </font>
    <font>
      <b/>
      <sz val="10"/>
      <name val="Calibri"/>
      <family val="2"/>
      <scheme val="minor"/>
    </font>
    <font>
      <b/>
      <sz val="11"/>
      <name val="Calibri"/>
      <family val="2"/>
      <scheme val="minor"/>
    </font>
    <font>
      <u/>
      <sz val="11"/>
      <name val="Calibri"/>
      <family val="2"/>
      <scheme val="minor"/>
    </font>
    <font>
      <b/>
      <sz val="18"/>
      <name val="Calibri"/>
      <family val="2"/>
      <scheme val="minor"/>
    </font>
    <font>
      <b/>
      <sz val="18"/>
      <color rgb="FFFF0000"/>
      <name val="Calibri"/>
      <family val="2"/>
    </font>
    <font>
      <b/>
      <i/>
      <sz val="11"/>
      <name val="Calibri"/>
      <family val="2"/>
    </font>
    <font>
      <sz val="12"/>
      <color rgb="FF0000FF"/>
      <name val="Calibri"/>
      <family val="2"/>
    </font>
    <font>
      <i/>
      <sz val="12"/>
      <color indexed="8"/>
      <name val="Calibri"/>
      <family val="2"/>
    </font>
    <font>
      <b/>
      <sz val="12"/>
      <color rgb="FF0000FF"/>
      <name val="Calibri"/>
      <family val="2"/>
    </font>
    <font>
      <i/>
      <sz val="9"/>
      <color rgb="FF0000FF"/>
      <name val="Calibri"/>
      <family val="2"/>
      <scheme val="minor"/>
    </font>
    <font>
      <b/>
      <u/>
      <sz val="11"/>
      <name val="Calibri"/>
      <family val="2"/>
      <scheme val="minor"/>
    </font>
    <font>
      <b/>
      <sz val="14"/>
      <color rgb="FF0000FF"/>
      <name val="Calibri"/>
      <family val="2"/>
    </font>
    <font>
      <b/>
      <sz val="14"/>
      <color rgb="FF0000FF"/>
      <name val="Calibri"/>
      <family val="2"/>
      <scheme val="minor"/>
    </font>
    <font>
      <b/>
      <sz val="12"/>
      <color rgb="FFFF0000"/>
      <name val="Calibri"/>
      <family val="2"/>
    </font>
    <font>
      <b/>
      <sz val="16"/>
      <name val="Calibri"/>
      <family val="2"/>
    </font>
    <font>
      <b/>
      <sz val="16"/>
      <color rgb="FFFF0000"/>
      <name val="Calibri"/>
      <family val="2"/>
    </font>
    <font>
      <b/>
      <sz val="16"/>
      <color theme="9" tint="-0.499984740745262"/>
      <name val="Calibri"/>
      <family val="2"/>
    </font>
    <font>
      <b/>
      <i/>
      <sz val="11"/>
      <color rgb="FF0000FF"/>
      <name val="Calibri"/>
      <family val="2"/>
      <scheme val="minor"/>
    </font>
    <font>
      <i/>
      <sz val="10"/>
      <color indexed="8"/>
      <name val="Calibri"/>
      <family val="2"/>
    </font>
  </fonts>
  <fills count="41">
    <fill>
      <patternFill patternType="none"/>
    </fill>
    <fill>
      <patternFill patternType="gray125"/>
    </fill>
    <fill>
      <patternFill patternType="solid">
        <fgColor rgb="FFFFEFEF"/>
        <bgColor indexed="64"/>
      </patternFill>
    </fill>
    <fill>
      <patternFill patternType="solid">
        <fgColor theme="0" tint="-0.14999847407452621"/>
        <bgColor indexed="64"/>
      </patternFill>
    </fill>
    <fill>
      <patternFill patternType="solid">
        <fgColor theme="1" tint="0.499984740745262"/>
        <bgColor indexed="64"/>
      </patternFill>
    </fill>
    <fill>
      <patternFill patternType="lightDown">
        <bgColor rgb="FFFFEFEF"/>
      </patternFill>
    </fill>
    <fill>
      <patternFill patternType="solid">
        <fgColor theme="8" tint="0.79998168889431442"/>
        <bgColor theme="0" tint="-0.34998626667073579"/>
      </patternFill>
    </fill>
    <fill>
      <patternFill patternType="solid">
        <fgColor theme="8" tint="0.79998168889431442"/>
        <bgColor indexed="64"/>
      </patternFill>
    </fill>
    <fill>
      <patternFill patternType="solid">
        <fgColor rgb="FFE5FFE5"/>
        <bgColor indexed="64"/>
      </patternFill>
    </fill>
    <fill>
      <patternFill patternType="solid">
        <fgColor theme="1"/>
        <bgColor indexed="64"/>
      </patternFill>
    </fill>
    <fill>
      <patternFill patternType="lightUp">
        <bgColor rgb="FFFFEFE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FFEFEF"/>
        <bgColor theme="0" tint="-0.34998626667073579"/>
      </patternFill>
    </fill>
    <fill>
      <patternFill patternType="solid">
        <fgColor theme="1" tint="0.499984740745262"/>
        <bgColor theme="0" tint="-0.34998626667073579"/>
      </patternFill>
    </fill>
    <fill>
      <patternFill patternType="solid">
        <fgColor rgb="FFFFFF00"/>
        <bgColor indexed="64"/>
      </patternFill>
    </fill>
    <fill>
      <patternFill patternType="solid">
        <fgColor theme="0" tint="-0.14999847407452621"/>
        <bgColor theme="0" tint="-0.34998626667073579"/>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top style="medium">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diagonal/>
    </border>
    <border>
      <left style="thin">
        <color indexed="64"/>
      </left>
      <right/>
      <top style="thin">
        <color indexed="64"/>
      </top>
      <bottom/>
      <diagonal/>
    </border>
    <border>
      <left style="thin">
        <color indexed="64"/>
      </left>
      <right style="thin">
        <color indexed="64"/>
      </right>
      <top style="hair">
        <color theme="1" tint="0.499984740745262"/>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theme="1" tint="0.499984740745262"/>
      </top>
      <bottom/>
      <diagonal/>
    </border>
    <border>
      <left style="thin">
        <color indexed="64"/>
      </left>
      <right style="thin">
        <color indexed="64"/>
      </right>
      <top style="hair">
        <color indexed="64"/>
      </top>
      <bottom style="thin">
        <color indexed="64"/>
      </bottom>
      <diagonal/>
    </border>
    <border>
      <left/>
      <right style="thin">
        <color indexed="64"/>
      </right>
      <top style="hair">
        <color theme="1" tint="0.499984740745262"/>
      </top>
      <bottom style="hair">
        <color theme="1" tint="0.499984740745262"/>
      </bottom>
      <diagonal/>
    </border>
    <border>
      <left/>
      <right style="thin">
        <color indexed="64"/>
      </right>
      <top style="hair">
        <color theme="1" tint="0.499984740745262"/>
      </top>
      <bottom/>
      <diagonal/>
    </border>
    <border>
      <left/>
      <right style="thin">
        <color indexed="64"/>
      </right>
      <top style="hair">
        <color theme="1" tint="0.499984740745262"/>
      </top>
      <bottom style="thin">
        <color indexed="64"/>
      </bottom>
      <diagonal/>
    </border>
    <border>
      <left style="thin">
        <color indexed="64"/>
      </left>
      <right style="thin">
        <color indexed="64"/>
      </right>
      <top/>
      <bottom style="hair">
        <color theme="1" tint="0.499984740745262"/>
      </bottom>
      <diagonal/>
    </border>
    <border>
      <left/>
      <right style="thin">
        <color indexed="64"/>
      </right>
      <top/>
      <bottom style="hair">
        <color theme="1" tint="0.499984740745262"/>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dotted">
        <color theme="1" tint="0.499984740745262"/>
      </bottom>
      <diagonal/>
    </border>
    <border>
      <left style="thin">
        <color indexed="64"/>
      </left>
      <right style="thin">
        <color indexed="64"/>
      </right>
      <top style="hair">
        <color theme="1" tint="0.499984740745262"/>
      </top>
      <bottom style="dotted">
        <color theme="1" tint="0.499984740745262"/>
      </bottom>
      <diagonal/>
    </border>
    <border>
      <left/>
      <right style="thin">
        <color indexed="64"/>
      </right>
      <top style="hair">
        <color theme="1" tint="0.499984740745262"/>
      </top>
      <bottom style="dotted">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hair">
        <color indexed="64"/>
      </left>
      <right style="thin">
        <color indexed="64"/>
      </right>
      <top/>
      <bottom/>
      <diagonal/>
    </border>
    <border>
      <left/>
      <right style="medium">
        <color indexed="64"/>
      </right>
      <top/>
      <bottom/>
      <diagonal/>
    </border>
    <border>
      <left style="thin">
        <color indexed="64"/>
      </left>
      <right/>
      <top/>
      <bottom style="hair">
        <color indexed="64"/>
      </bottom>
      <diagonal/>
    </border>
    <border>
      <left style="thin">
        <color indexed="64"/>
      </left>
      <right/>
      <top style="hair">
        <color theme="1" tint="0.499984740745262"/>
      </top>
      <bottom style="dotted">
        <color theme="1" tint="0.499984740745262"/>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hair">
        <color theme="1" tint="0.499984740745262"/>
      </bottom>
      <diagonal/>
    </border>
    <border>
      <left style="medium">
        <color indexed="64"/>
      </left>
      <right style="thin">
        <color indexed="64"/>
      </right>
      <top style="hair">
        <color theme="1" tint="0.499984740745262"/>
      </top>
      <bottom style="dotted">
        <color theme="1" tint="0.499984740745262"/>
      </bottom>
      <diagonal/>
    </border>
    <border>
      <left style="medium">
        <color indexed="64"/>
      </left>
      <right style="thin">
        <color indexed="64"/>
      </right>
      <top style="hair">
        <color theme="1" tint="0.499984740745262"/>
      </top>
      <bottom style="hair">
        <color theme="1" tint="0.499984740745262"/>
      </bottom>
      <diagonal/>
    </border>
    <border>
      <left style="medium">
        <color indexed="64"/>
      </left>
      <right style="thin">
        <color indexed="64"/>
      </right>
      <top style="hair">
        <color theme="1" tint="0.499984740745262"/>
      </top>
      <bottom/>
      <diagonal/>
    </border>
    <border>
      <left style="medium">
        <color indexed="64"/>
      </left>
      <right style="thin">
        <color indexed="64"/>
      </right>
      <top style="hair">
        <color theme="1" tint="0.499984740745262"/>
      </top>
      <bottom style="thin">
        <color indexed="64"/>
      </bottom>
      <diagonal/>
    </border>
    <border>
      <left style="medium">
        <color indexed="64"/>
      </left>
      <right/>
      <top style="thin">
        <color indexed="64"/>
      </top>
      <bottom style="medium">
        <color indexed="64"/>
      </bottom>
      <diagonal/>
    </border>
  </borders>
  <cellStyleXfs count="707">
    <xf numFmtId="0" fontId="0" fillId="0" borderId="0"/>
    <xf numFmtId="0" fontId="8" fillId="0" borderId="0"/>
    <xf numFmtId="0" fontId="8" fillId="0" borderId="0"/>
    <xf numFmtId="9" fontId="10"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30" fillId="0" borderId="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9" fillId="20"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5" borderId="0" applyNumberFormat="0" applyBorder="0" applyAlignment="0" applyProtection="0"/>
    <xf numFmtId="0" fontId="27" fillId="0" borderId="0" applyNumberFormat="0" applyFill="0" applyBorder="0" applyAlignment="0" applyProtection="0"/>
    <xf numFmtId="0" fontId="24" fillId="15" borderId="65" applyNumberFormat="0" applyAlignment="0" applyProtection="0"/>
    <xf numFmtId="0" fontId="25" fillId="0" borderId="67" applyNumberFormat="0" applyFill="0" applyAlignment="0" applyProtection="0"/>
    <xf numFmtId="0" fontId="30" fillId="17" borderId="69" applyNumberFormat="0" applyFont="0" applyAlignment="0" applyProtection="0"/>
    <xf numFmtId="0" fontId="22" fillId="14" borderId="65" applyNumberFormat="0" applyAlignment="0" applyProtection="0"/>
    <xf numFmtId="167" fontId="8" fillId="0" borderId="0" applyFont="0" applyFill="0" applyBorder="0" applyAlignment="0" applyProtection="0"/>
    <xf numFmtId="167" fontId="8" fillId="0" borderId="0" applyFont="0" applyFill="0" applyBorder="0" applyAlignment="0" applyProtection="0"/>
    <xf numFmtId="0" fontId="20" fillId="12" borderId="0" applyNumberFormat="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21" fillId="13" borderId="0" applyNumberFormat="0" applyBorder="0" applyAlignment="0" applyProtection="0"/>
    <xf numFmtId="0" fontId="30" fillId="0" borderId="0"/>
    <xf numFmtId="0" fontId="8" fillId="0" borderId="0"/>
    <xf numFmtId="0" fontId="19" fillId="11" borderId="0" applyNumberFormat="0" applyBorder="0" applyAlignment="0" applyProtection="0"/>
    <xf numFmtId="0" fontId="23" fillId="15" borderId="66" applyNumberFormat="0" applyAlignment="0" applyProtection="0"/>
    <xf numFmtId="0" fontId="28" fillId="0" borderId="0" applyNumberFormat="0" applyFill="0" applyBorder="0" applyAlignment="0" applyProtection="0"/>
    <xf numFmtId="0" fontId="15" fillId="0" borderId="0" applyNumberFormat="0" applyFill="0" applyBorder="0" applyAlignment="0" applyProtection="0"/>
    <xf numFmtId="0" fontId="16" fillId="0" borderId="62" applyNumberFormat="0" applyFill="0" applyAlignment="0" applyProtection="0"/>
    <xf numFmtId="0" fontId="17" fillId="0" borderId="63" applyNumberFormat="0" applyFill="0" applyAlignment="0" applyProtection="0"/>
    <xf numFmtId="0" fontId="18" fillId="0" borderId="64" applyNumberFormat="0" applyFill="0" applyAlignment="0" applyProtection="0"/>
    <xf numFmtId="0" fontId="18" fillId="0" borderId="0" applyNumberFormat="0" applyFill="0" applyBorder="0" applyAlignment="0" applyProtection="0"/>
    <xf numFmtId="0" fontId="26" fillId="16" borderId="68" applyNumberFormat="0" applyAlignment="0" applyProtection="0"/>
    <xf numFmtId="0" fontId="2" fillId="0" borderId="0"/>
    <xf numFmtId="0" fontId="8" fillId="0" borderId="0"/>
    <xf numFmtId="0" fontId="8" fillId="0" borderId="0"/>
    <xf numFmtId="0" fontId="8" fillId="0" borderId="0"/>
    <xf numFmtId="0" fontId="8" fillId="0" borderId="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0" borderId="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0" borderId="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0" borderId="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31" fillId="0" borderId="0"/>
    <xf numFmtId="0" fontId="32" fillId="0" borderId="0"/>
    <xf numFmtId="44" fontId="2"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434">
    <xf numFmtId="0" fontId="0" fillId="0" borderId="0" xfId="0"/>
    <xf numFmtId="0" fontId="3" fillId="0" borderId="0" xfId="0" applyFont="1" applyAlignment="1">
      <alignment vertical="center"/>
    </xf>
    <xf numFmtId="0" fontId="3" fillId="0" borderId="0" xfId="0" applyFont="1"/>
    <xf numFmtId="0" fontId="5" fillId="0" borderId="0" xfId="0" applyFont="1" applyAlignment="1">
      <alignment vertical="center"/>
    </xf>
    <xf numFmtId="2" fontId="3" fillId="0" borderId="0" xfId="0" applyNumberFormat="1" applyFont="1"/>
    <xf numFmtId="3" fontId="3" fillId="0" borderId="0" xfId="0" applyNumberFormat="1" applyFont="1"/>
    <xf numFmtId="0" fontId="6" fillId="0" borderId="0" xfId="0" applyFont="1" applyBorder="1" applyAlignment="1">
      <alignment horizontal="center" vertical="center"/>
    </xf>
    <xf numFmtId="0" fontId="6" fillId="0" borderId="0" xfId="0" applyFont="1" applyBorder="1" applyAlignment="1">
      <alignment horizontal="center"/>
    </xf>
    <xf numFmtId="0" fontId="9" fillId="0" borderId="0" xfId="0" applyFont="1" applyBorder="1" applyAlignment="1">
      <alignment horizontal="center" vertical="center"/>
    </xf>
    <xf numFmtId="49" fontId="7" fillId="0" borderId="0" xfId="0" applyNumberFormat="1" applyFont="1" applyBorder="1" applyAlignment="1">
      <alignment horizontal="left" vertical="top"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12" fillId="0" borderId="0" xfId="0" applyFont="1" applyAlignment="1">
      <alignment vertical="center"/>
    </xf>
    <xf numFmtId="0" fontId="3" fillId="0" borderId="0" xfId="0" applyFont="1" applyAlignment="1">
      <alignment horizontal="center"/>
    </xf>
    <xf numFmtId="9" fontId="3" fillId="0" borderId="0" xfId="0" applyNumberFormat="1" applyFont="1" applyAlignment="1">
      <alignment horizontal="center"/>
    </xf>
    <xf numFmtId="0" fontId="5" fillId="0" borderId="0" xfId="0" applyFont="1" applyAlignment="1">
      <alignment horizontal="center" vertical="center"/>
    </xf>
    <xf numFmtId="1" fontId="5" fillId="0" borderId="0" xfId="0" applyNumberFormat="1" applyFont="1" applyAlignment="1">
      <alignment horizontal="center" vertical="center"/>
    </xf>
    <xf numFmtId="1" fontId="3" fillId="0" borderId="0" xfId="0" applyNumberFormat="1" applyFont="1" applyAlignment="1">
      <alignment horizontal="center"/>
    </xf>
    <xf numFmtId="0" fontId="14" fillId="0" borderId="0" xfId="0" applyFont="1" applyFill="1" applyBorder="1" applyAlignment="1">
      <alignment horizontal="center" vertical="center" wrapText="1"/>
    </xf>
    <xf numFmtId="1" fontId="13" fillId="0" borderId="0" xfId="0" applyNumberFormat="1" applyFont="1" applyFill="1" applyBorder="1" applyAlignment="1">
      <alignment horizontal="center" vertical="center"/>
    </xf>
    <xf numFmtId="49" fontId="7" fillId="0" borderId="0" xfId="0" applyNumberFormat="1" applyFont="1" applyFill="1" applyBorder="1" applyAlignment="1">
      <alignment horizontal="left" vertical="top" wrapText="1"/>
    </xf>
    <xf numFmtId="0" fontId="3" fillId="0" borderId="0" xfId="0" applyFont="1" applyFill="1"/>
    <xf numFmtId="0" fontId="6" fillId="0" borderId="0" xfId="0" applyFont="1" applyBorder="1" applyAlignment="1">
      <alignment horizontal="center" vertical="center"/>
    </xf>
    <xf numFmtId="49" fontId="7" fillId="0" borderId="0" xfId="0" applyNumberFormat="1" applyFont="1" applyBorder="1" applyAlignment="1">
      <alignment horizontal="left" vertical="top" wrapText="1"/>
    </xf>
    <xf numFmtId="0" fontId="3" fillId="0" borderId="0" xfId="0" applyFont="1" applyAlignment="1">
      <alignment horizontal="center"/>
    </xf>
    <xf numFmtId="49" fontId="7" fillId="0" borderId="0" xfId="0" applyNumberFormat="1" applyFont="1" applyFill="1" applyBorder="1" applyAlignment="1">
      <alignment horizontal="left" vertical="top" wrapText="1"/>
    </xf>
    <xf numFmtId="3" fontId="5" fillId="0" borderId="0" xfId="0" applyNumberFormat="1" applyFont="1" applyAlignment="1">
      <alignment horizontal="center" vertical="center"/>
    </xf>
    <xf numFmtId="0" fontId="7" fillId="0" borderId="0" xfId="0" applyFont="1" applyAlignment="1">
      <alignment vertical="center"/>
    </xf>
    <xf numFmtId="0" fontId="3" fillId="0" borderId="0" xfId="0" applyFont="1"/>
    <xf numFmtId="0" fontId="13" fillId="9" borderId="10" xfId="0" applyNumberFormat="1" applyFont="1" applyFill="1" applyBorder="1" applyAlignment="1">
      <alignment horizontal="center" vertical="center" wrapText="1"/>
    </xf>
    <xf numFmtId="0" fontId="3" fillId="0" borderId="0" xfId="0" applyFont="1" applyAlignment="1">
      <alignment wrapText="1"/>
    </xf>
    <xf numFmtId="3" fontId="3" fillId="0" borderId="0" xfId="0" applyNumberFormat="1" applyFont="1" applyAlignment="1">
      <alignment horizontal="center"/>
    </xf>
    <xf numFmtId="0" fontId="12" fillId="0" borderId="0"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Border="1" applyAlignment="1">
      <alignment horizontal="center" vertical="center"/>
    </xf>
    <xf numFmtId="2" fontId="12" fillId="0" borderId="0" xfId="0" applyNumberFormat="1" applyFont="1" applyAlignment="1">
      <alignment vertical="center"/>
    </xf>
    <xf numFmtId="9" fontId="12" fillId="0" borderId="0" xfId="0" applyNumberFormat="1" applyFont="1" applyAlignment="1">
      <alignment horizontal="center" vertical="center"/>
    </xf>
    <xf numFmtId="3" fontId="12" fillId="0" borderId="0" xfId="0" applyNumberFormat="1" applyFont="1" applyAlignment="1">
      <alignment horizontal="center" vertical="center"/>
    </xf>
    <xf numFmtId="1" fontId="12" fillId="0" borderId="0" xfId="0" applyNumberFormat="1" applyFont="1" applyAlignment="1">
      <alignment horizontal="center" vertical="center"/>
    </xf>
    <xf numFmtId="0" fontId="12" fillId="0" borderId="0" xfId="0" applyFont="1" applyAlignment="1">
      <alignment vertical="center" wrapText="1"/>
    </xf>
    <xf numFmtId="0" fontId="12" fillId="0" borderId="0" xfId="0" applyFont="1" applyFill="1" applyAlignment="1">
      <alignment vertical="center"/>
    </xf>
    <xf numFmtId="0" fontId="4" fillId="0" borderId="0" xfId="0" applyFont="1" applyAlignment="1">
      <alignment vertical="center"/>
    </xf>
    <xf numFmtId="0" fontId="7" fillId="0" borderId="0" xfId="0" applyFont="1"/>
    <xf numFmtId="3" fontId="36" fillId="0" borderId="1" xfId="0" applyNumberFormat="1" applyFont="1" applyBorder="1" applyAlignment="1">
      <alignment vertical="center"/>
    </xf>
    <xf numFmtId="0" fontId="38" fillId="0" borderId="0" xfId="0" applyFont="1" applyAlignment="1">
      <alignment vertical="center"/>
    </xf>
    <xf numFmtId="0" fontId="13" fillId="9" borderId="28" xfId="0" applyFont="1" applyFill="1" applyBorder="1" applyAlignment="1">
      <alignment vertical="center"/>
    </xf>
    <xf numFmtId="3" fontId="13" fillId="9" borderId="28" xfId="0" applyNumberFormat="1" applyFont="1" applyFill="1" applyBorder="1" applyAlignment="1">
      <alignment vertical="center"/>
    </xf>
    <xf numFmtId="0" fontId="13" fillId="9" borderId="28" xfId="0" applyFont="1" applyFill="1" applyBorder="1" applyAlignment="1">
      <alignment vertical="center" wrapText="1"/>
    </xf>
    <xf numFmtId="0" fontId="35" fillId="6" borderId="76" xfId="2" applyFont="1" applyFill="1" applyBorder="1" applyAlignment="1">
      <alignment horizontal="left" vertical="center" wrapText="1"/>
    </xf>
    <xf numFmtId="0" fontId="11" fillId="6" borderId="14" xfId="2" applyFont="1" applyFill="1" applyBorder="1" applyAlignment="1">
      <alignment horizontal="left" vertical="center" wrapText="1"/>
    </xf>
    <xf numFmtId="0" fontId="35" fillId="36" borderId="45" xfId="2" applyFont="1" applyFill="1" applyBorder="1" applyAlignment="1">
      <alignment horizontal="center" vertical="center" wrapText="1"/>
    </xf>
    <xf numFmtId="0" fontId="4" fillId="36" borderId="1" xfId="0" applyFont="1" applyFill="1" applyBorder="1" applyAlignment="1">
      <alignment vertical="center"/>
    </xf>
    <xf numFmtId="0" fontId="7" fillId="36" borderId="43" xfId="0" applyFont="1" applyFill="1" applyBorder="1" applyAlignment="1">
      <alignment vertical="center"/>
    </xf>
    <xf numFmtId="0" fontId="7" fillId="36" borderId="43" xfId="0" applyFont="1" applyFill="1" applyBorder="1" applyAlignment="1">
      <alignment vertical="center" wrapText="1"/>
    </xf>
    <xf numFmtId="0" fontId="7" fillId="36" borderId="1" xfId="0" applyFont="1" applyFill="1" applyBorder="1" applyAlignment="1">
      <alignment vertical="center" wrapText="1"/>
    </xf>
    <xf numFmtId="0" fontId="35" fillId="36" borderId="75" xfId="2" applyFont="1" applyFill="1" applyBorder="1" applyAlignment="1">
      <alignment horizontal="center" vertical="center" wrapText="1"/>
    </xf>
    <xf numFmtId="0" fontId="34" fillId="0" borderId="0" xfId="0" applyFont="1" applyFill="1" applyAlignment="1">
      <alignment vertical="center"/>
    </xf>
    <xf numFmtId="0" fontId="34" fillId="0" borderId="0" xfId="0" applyFont="1" applyFill="1" applyAlignment="1">
      <alignment horizontal="center" vertical="center"/>
    </xf>
    <xf numFmtId="3" fontId="34" fillId="0" borderId="0" xfId="0" applyNumberFormat="1" applyFont="1" applyFill="1" applyAlignment="1">
      <alignment vertical="center"/>
    </xf>
    <xf numFmtId="0" fontId="34" fillId="0" borderId="0" xfId="0" applyFont="1" applyFill="1" applyAlignment="1">
      <alignment vertical="center" wrapText="1"/>
    </xf>
    <xf numFmtId="0" fontId="34" fillId="36" borderId="2" xfId="0" applyFont="1" applyFill="1" applyBorder="1" applyAlignment="1">
      <alignment vertical="center"/>
    </xf>
    <xf numFmtId="0" fontId="3" fillId="36" borderId="26" xfId="0" applyFont="1" applyFill="1" applyBorder="1"/>
    <xf numFmtId="0" fontId="3" fillId="36" borderId="26" xfId="0" applyFont="1" applyFill="1" applyBorder="1" applyAlignment="1">
      <alignment horizontal="center"/>
    </xf>
    <xf numFmtId="0" fontId="3" fillId="36" borderId="3" xfId="0" applyFont="1" applyFill="1" applyBorder="1"/>
    <xf numFmtId="0" fontId="4" fillId="3" borderId="2" xfId="0" applyNumberFormat="1" applyFont="1" applyFill="1" applyBorder="1" applyAlignment="1">
      <alignment horizontal="center" vertical="center" wrapText="1"/>
    </xf>
    <xf numFmtId="0" fontId="35" fillId="36" borderId="0" xfId="2" applyFont="1" applyFill="1" applyBorder="1" applyAlignment="1">
      <alignment horizontal="center" vertical="center" wrapText="1"/>
    </xf>
    <xf numFmtId="0" fontId="35" fillId="36" borderId="11" xfId="2" applyFont="1" applyFill="1" applyBorder="1" applyAlignment="1">
      <alignment horizontal="center" vertical="center" wrapText="1"/>
    </xf>
    <xf numFmtId="0" fontId="39" fillId="6" borderId="11" xfId="2" applyFont="1" applyFill="1" applyBorder="1" applyAlignment="1">
      <alignment horizontal="left" vertical="center" wrapText="1"/>
    </xf>
    <xf numFmtId="14" fontId="38" fillId="8" borderId="56" xfId="0" applyNumberFormat="1" applyFont="1" applyFill="1" applyBorder="1" applyAlignment="1">
      <alignment horizontal="center" vertical="center" wrapText="1"/>
    </xf>
    <xf numFmtId="3" fontId="38" fillId="2" borderId="18" xfId="0" applyNumberFormat="1" applyFont="1" applyFill="1" applyBorder="1" applyAlignment="1">
      <alignment horizontal="center" vertical="center"/>
    </xf>
    <xf numFmtId="3" fontId="38" fillId="2" borderId="56" xfId="0" applyNumberFormat="1" applyFont="1" applyFill="1" applyBorder="1" applyAlignment="1">
      <alignment horizontal="center" vertical="center"/>
    </xf>
    <xf numFmtId="164" fontId="38" fillId="2" borderId="19" xfId="3" applyNumberFormat="1" applyFont="1" applyFill="1" applyBorder="1" applyAlignment="1">
      <alignment horizontal="center" vertical="center"/>
    </xf>
    <xf numFmtId="9" fontId="38" fillId="2" borderId="19" xfId="0" applyNumberFormat="1" applyFont="1" applyFill="1" applyBorder="1" applyAlignment="1">
      <alignment horizontal="center" vertical="center"/>
    </xf>
    <xf numFmtId="1" fontId="38" fillId="2" borderId="19" xfId="0" applyNumberFormat="1" applyFont="1" applyFill="1" applyBorder="1" applyAlignment="1">
      <alignment horizontal="center" vertical="center"/>
    </xf>
    <xf numFmtId="0" fontId="38" fillId="2" borderId="38" xfId="0" applyFont="1" applyFill="1" applyBorder="1" applyAlignment="1">
      <alignment vertical="center"/>
    </xf>
    <xf numFmtId="0" fontId="38" fillId="0" borderId="0" xfId="0" applyFont="1" applyFill="1" applyBorder="1" applyAlignment="1">
      <alignment vertical="center" wrapText="1"/>
    </xf>
    <xf numFmtId="14" fontId="38" fillId="8" borderId="57" xfId="0" applyNumberFormat="1" applyFont="1" applyFill="1" applyBorder="1" applyAlignment="1">
      <alignment horizontal="center" vertical="center" wrapText="1"/>
    </xf>
    <xf numFmtId="3" fontId="38" fillId="2" borderId="21" xfId="0" applyNumberFormat="1" applyFont="1" applyFill="1" applyBorder="1" applyAlignment="1">
      <alignment horizontal="center" vertical="center"/>
    </xf>
    <xf numFmtId="3" fontId="38" fillId="2" borderId="57" xfId="0" applyNumberFormat="1" applyFont="1" applyFill="1" applyBorder="1" applyAlignment="1">
      <alignment horizontal="center" vertical="center"/>
    </xf>
    <xf numFmtId="164" fontId="38" fillId="2" borderId="22" xfId="3" applyNumberFormat="1" applyFont="1" applyFill="1" applyBorder="1" applyAlignment="1">
      <alignment horizontal="center" vertical="center"/>
    </xf>
    <xf numFmtId="9" fontId="38" fillId="2" borderId="22"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0" fontId="38" fillId="2" borderId="39" xfId="0" applyFont="1" applyFill="1" applyBorder="1" applyAlignment="1">
      <alignment vertical="center"/>
    </xf>
    <xf numFmtId="0" fontId="38" fillId="2" borderId="52" xfId="0" applyFont="1" applyFill="1" applyBorder="1" applyAlignment="1">
      <alignment vertical="center" wrapText="1"/>
    </xf>
    <xf numFmtId="3" fontId="38" fillId="2" borderId="31" xfId="0" applyNumberFormat="1" applyFont="1" applyFill="1" applyBorder="1" applyAlignment="1">
      <alignment horizontal="center" vertical="center"/>
    </xf>
    <xf numFmtId="14" fontId="38" fillId="8" borderId="58" xfId="0" applyNumberFormat="1" applyFont="1" applyFill="1" applyBorder="1" applyAlignment="1">
      <alignment horizontal="center" vertical="center" wrapText="1"/>
    </xf>
    <xf numFmtId="3" fontId="38" fillId="2" borderId="24" xfId="0" applyNumberFormat="1" applyFont="1" applyFill="1" applyBorder="1" applyAlignment="1">
      <alignment horizontal="center" vertical="center"/>
    </xf>
    <xf numFmtId="3" fontId="38" fillId="2" borderId="58" xfId="0" applyNumberFormat="1" applyFont="1" applyFill="1" applyBorder="1" applyAlignment="1">
      <alignment horizontal="center" vertical="center"/>
    </xf>
    <xf numFmtId="164" fontId="38" fillId="2" borderId="25" xfId="3" applyNumberFormat="1" applyFont="1" applyFill="1" applyBorder="1" applyAlignment="1">
      <alignment horizontal="center" vertical="center"/>
    </xf>
    <xf numFmtId="9" fontId="38" fillId="2" borderId="25"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3" fontId="38" fillId="2" borderId="34" xfId="0" applyNumberFormat="1" applyFont="1" applyFill="1" applyBorder="1" applyAlignment="1">
      <alignment horizontal="center" vertical="center"/>
    </xf>
    <xf numFmtId="0" fontId="38" fillId="2" borderId="40" xfId="0" applyFont="1" applyFill="1" applyBorder="1" applyAlignment="1">
      <alignment vertical="center"/>
    </xf>
    <xf numFmtId="0" fontId="38" fillId="2" borderId="53" xfId="0" applyFont="1" applyFill="1" applyBorder="1" applyAlignment="1">
      <alignment vertical="center" wrapText="1"/>
    </xf>
    <xf numFmtId="14" fontId="12" fillId="8" borderId="13" xfId="0" applyNumberFormat="1" applyFont="1" applyFill="1" applyBorder="1" applyAlignment="1">
      <alignment horizontal="center" vertical="center" wrapText="1"/>
    </xf>
    <xf numFmtId="3" fontId="12" fillId="5" borderId="16" xfId="0" applyNumberFormat="1" applyFont="1" applyFill="1" applyBorder="1" applyAlignment="1">
      <alignment horizontal="center" vertical="center"/>
    </xf>
    <xf numFmtId="3" fontId="12" fillId="5" borderId="13" xfId="0" applyNumberFormat="1" applyFont="1" applyFill="1" applyBorder="1" applyAlignment="1">
      <alignment horizontal="center" vertical="center"/>
    </xf>
    <xf numFmtId="164" fontId="12" fillId="5" borderId="7" xfId="3" applyNumberFormat="1" applyFont="1" applyFill="1" applyBorder="1" applyAlignment="1">
      <alignment horizontal="center" vertical="center"/>
    </xf>
    <xf numFmtId="3" fontId="12" fillId="2" borderId="16" xfId="0" applyNumberFormat="1" applyFont="1" applyFill="1" applyBorder="1" applyAlignment="1">
      <alignment horizontal="center" vertical="center"/>
    </xf>
    <xf numFmtId="1" fontId="12" fillId="2" borderId="7" xfId="0" applyNumberFormat="1" applyFont="1" applyFill="1" applyBorder="1" applyAlignment="1">
      <alignment horizontal="center" vertical="center"/>
    </xf>
    <xf numFmtId="3" fontId="12" fillId="2" borderId="36" xfId="0" applyNumberFormat="1" applyFont="1" applyFill="1" applyBorder="1" applyAlignment="1">
      <alignment horizontal="center" vertical="center"/>
    </xf>
    <xf numFmtId="0" fontId="38" fillId="10" borderId="41" xfId="0" applyFont="1" applyFill="1" applyBorder="1" applyAlignment="1">
      <alignment vertical="center"/>
    </xf>
    <xf numFmtId="0" fontId="38" fillId="10" borderId="55" xfId="0" applyFont="1" applyFill="1" applyBorder="1" applyAlignment="1">
      <alignment vertical="center" wrapText="1"/>
    </xf>
    <xf numFmtId="0" fontId="38" fillId="0" borderId="0" xfId="0" applyFont="1" applyFill="1" applyBorder="1" applyAlignment="1">
      <alignment vertical="center"/>
    </xf>
    <xf numFmtId="14" fontId="38" fillId="8" borderId="71" xfId="0" applyNumberFormat="1" applyFont="1" applyFill="1" applyBorder="1" applyAlignment="1">
      <alignment horizontal="center" vertical="center" wrapText="1"/>
    </xf>
    <xf numFmtId="3" fontId="38" fillId="2" borderId="32" xfId="0" applyNumberFormat="1" applyFont="1" applyFill="1" applyBorder="1" applyAlignment="1">
      <alignment horizontal="center" vertical="center"/>
    </xf>
    <xf numFmtId="3" fontId="38" fillId="2" borderId="71" xfId="0" applyNumberFormat="1" applyFont="1" applyFill="1" applyBorder="1" applyAlignment="1">
      <alignment horizontal="center" vertical="center"/>
    </xf>
    <xf numFmtId="164" fontId="38" fillId="2" borderId="33" xfId="3" applyNumberFormat="1" applyFont="1" applyFill="1" applyBorder="1" applyAlignment="1">
      <alignment horizontal="center" vertical="center"/>
    </xf>
    <xf numFmtId="9" fontId="38" fillId="2" borderId="33" xfId="0" applyNumberFormat="1" applyFont="1" applyFill="1" applyBorder="1" applyAlignment="1">
      <alignment horizontal="center" vertical="center"/>
    </xf>
    <xf numFmtId="1" fontId="38" fillId="2" borderId="25" xfId="0" applyNumberFormat="1" applyFont="1" applyFill="1" applyBorder="1" applyAlignment="1">
      <alignment horizontal="center" vertical="center"/>
    </xf>
    <xf numFmtId="3" fontId="38" fillId="2" borderId="72" xfId="0" applyNumberFormat="1" applyFont="1" applyFill="1" applyBorder="1" applyAlignment="1">
      <alignment horizontal="center" vertical="center"/>
    </xf>
    <xf numFmtId="0" fontId="38" fillId="2" borderId="73" xfId="0" applyFont="1" applyFill="1" applyBorder="1" applyAlignment="1">
      <alignment vertical="center"/>
    </xf>
    <xf numFmtId="0" fontId="38" fillId="2" borderId="74" xfId="0" applyFont="1" applyFill="1" applyBorder="1" applyAlignment="1">
      <alignment vertical="center" wrapText="1"/>
    </xf>
    <xf numFmtId="0" fontId="7" fillId="2" borderId="1" xfId="0" applyFont="1" applyFill="1" applyBorder="1" applyAlignment="1">
      <alignment horizontal="left" vertical="center" wrapText="1"/>
    </xf>
    <xf numFmtId="0" fontId="35" fillId="37" borderId="76" xfId="2" applyFont="1" applyFill="1" applyBorder="1" applyAlignment="1">
      <alignment horizontal="center" vertical="center" wrapText="1"/>
    </xf>
    <xf numFmtId="0" fontId="11" fillId="37" borderId="14" xfId="2" applyFont="1" applyFill="1" applyBorder="1" applyAlignment="1">
      <alignment horizontal="center" vertical="center" wrapText="1"/>
    </xf>
    <xf numFmtId="3" fontId="34" fillId="0" borderId="0" xfId="0" applyNumberFormat="1" applyFont="1" applyFill="1" applyAlignment="1">
      <alignment horizontal="center" vertical="center"/>
    </xf>
    <xf numFmtId="3" fontId="35" fillId="37" borderId="76" xfId="2" applyNumberFormat="1" applyFont="1" applyFill="1" applyBorder="1" applyAlignment="1">
      <alignment horizontal="center" vertical="center" wrapText="1"/>
    </xf>
    <xf numFmtId="3" fontId="11" fillId="37" borderId="14" xfId="2" applyNumberFormat="1" applyFont="1" applyFill="1" applyBorder="1" applyAlignment="1">
      <alignment horizontal="center" vertical="center" wrapText="1"/>
    </xf>
    <xf numFmtId="3" fontId="13" fillId="9" borderId="10" xfId="0" applyNumberFormat="1" applyFont="1" applyFill="1" applyBorder="1" applyAlignment="1">
      <alignment horizontal="center" vertical="center" wrapText="1"/>
    </xf>
    <xf numFmtId="0" fontId="7" fillId="2" borderId="43" xfId="0" applyFont="1" applyFill="1" applyBorder="1" applyAlignment="1">
      <alignment vertical="center" wrapText="1"/>
    </xf>
    <xf numFmtId="0" fontId="11" fillId="36" borderId="44" xfId="2" applyFont="1" applyFill="1" applyBorder="1" applyAlignment="1">
      <alignment horizontal="center" vertical="center" wrapText="1"/>
    </xf>
    <xf numFmtId="3" fontId="37" fillId="0" borderId="43" xfId="0" applyNumberFormat="1" applyFont="1" applyBorder="1" applyAlignment="1">
      <alignment horizontal="right" vertical="center"/>
    </xf>
    <xf numFmtId="3" fontId="38" fillId="4" borderId="21" xfId="0" applyNumberFormat="1" applyFont="1" applyFill="1" applyBorder="1" applyAlignment="1">
      <alignment horizontal="center" vertical="center"/>
    </xf>
    <xf numFmtId="0" fontId="7" fillId="4" borderId="43" xfId="0" applyFont="1" applyFill="1" applyBorder="1" applyAlignment="1">
      <alignment vertical="center"/>
    </xf>
    <xf numFmtId="3" fontId="37" fillId="4" borderId="43" xfId="0" applyNumberFormat="1" applyFont="1" applyFill="1" applyBorder="1" applyAlignment="1">
      <alignment vertical="center"/>
    </xf>
    <xf numFmtId="3" fontId="38" fillId="4" borderId="31" xfId="0" applyNumberFormat="1" applyFont="1" applyFill="1" applyBorder="1" applyAlignment="1">
      <alignment horizontal="center" vertical="center"/>
    </xf>
    <xf numFmtId="3" fontId="38" fillId="4" borderId="30" xfId="0" applyNumberFormat="1" applyFont="1" applyFill="1" applyBorder="1" applyAlignment="1">
      <alignment horizontal="center" vertical="center"/>
    </xf>
    <xf numFmtId="3" fontId="38" fillId="4" borderId="32" xfId="0" applyNumberFormat="1" applyFont="1" applyFill="1" applyBorder="1" applyAlignment="1">
      <alignment horizontal="center" vertical="center"/>
    </xf>
    <xf numFmtId="0" fontId="7" fillId="36" borderId="43" xfId="0" applyFont="1" applyFill="1" applyBorder="1" applyAlignment="1">
      <alignment horizontal="right" vertical="center"/>
    </xf>
    <xf numFmtId="3" fontId="36" fillId="0" borderId="1" xfId="0" applyNumberFormat="1" applyFont="1" applyBorder="1" applyAlignment="1">
      <alignment horizontal="right" vertical="center"/>
    </xf>
    <xf numFmtId="0" fontId="3" fillId="0" borderId="0" xfId="0" applyFont="1"/>
    <xf numFmtId="0" fontId="3" fillId="0" borderId="0" xfId="0" applyFont="1" applyFill="1" applyBorder="1" applyAlignment="1">
      <alignment horizontal="center"/>
    </xf>
    <xf numFmtId="0" fontId="38" fillId="8" borderId="71" xfId="0" applyNumberFormat="1" applyFont="1" applyFill="1" applyBorder="1" applyAlignment="1">
      <alignment horizontal="center" vertical="center" wrapText="1"/>
    </xf>
    <xf numFmtId="0" fontId="12" fillId="8" borderId="13" xfId="0" applyNumberFormat="1" applyFont="1" applyFill="1" applyBorder="1" applyAlignment="1">
      <alignment horizontal="center" vertical="center" wrapText="1"/>
    </xf>
    <xf numFmtId="0" fontId="41" fillId="6" borderId="30" xfId="2" applyFont="1" applyFill="1" applyBorder="1" applyAlignment="1">
      <alignment horizontal="left" vertical="center" wrapText="1"/>
    </xf>
    <xf numFmtId="0" fontId="38" fillId="8" borderId="58" xfId="0" applyNumberFormat="1" applyFont="1" applyFill="1" applyBorder="1" applyAlignment="1">
      <alignment horizontal="center" vertical="center" wrapText="1"/>
    </xf>
    <xf numFmtId="0" fontId="40" fillId="6" borderId="36" xfId="2" applyFont="1" applyFill="1" applyBorder="1" applyAlignment="1">
      <alignment horizontal="left" vertical="center" wrapText="1"/>
    </xf>
    <xf numFmtId="0" fontId="38" fillId="7" borderId="20" xfId="0" applyNumberFormat="1" applyFont="1" applyFill="1" applyBorder="1" applyAlignment="1">
      <alignment horizontal="center" vertical="center" wrapText="1"/>
    </xf>
    <xf numFmtId="0" fontId="38" fillId="8" borderId="57" xfId="0" applyNumberFormat="1" applyFont="1" applyFill="1" applyBorder="1" applyAlignment="1">
      <alignment horizontal="center" vertical="center" wrapText="1"/>
    </xf>
    <xf numFmtId="0" fontId="38" fillId="7" borderId="70" xfId="0" applyNumberFormat="1" applyFont="1" applyFill="1" applyBorder="1" applyAlignment="1">
      <alignment horizontal="center" vertical="center" wrapText="1"/>
    </xf>
    <xf numFmtId="0" fontId="41" fillId="6" borderId="72" xfId="2" applyFont="1" applyFill="1" applyBorder="1" applyAlignment="1">
      <alignment horizontal="left" vertical="center" wrapText="1"/>
    </xf>
    <xf numFmtId="0" fontId="38" fillId="7" borderId="17" xfId="0" applyNumberFormat="1" applyFont="1" applyFill="1" applyBorder="1" applyAlignment="1">
      <alignment horizontal="center" vertical="center" wrapText="1"/>
    </xf>
    <xf numFmtId="0" fontId="38" fillId="8" borderId="56" xfId="0" applyNumberFormat="1" applyFont="1" applyFill="1" applyBorder="1" applyAlignment="1">
      <alignment horizontal="center" vertical="center" wrapText="1"/>
    </xf>
    <xf numFmtId="0" fontId="12" fillId="7" borderId="8" xfId="0" applyNumberFormat="1" applyFont="1" applyFill="1" applyBorder="1" applyAlignment="1">
      <alignment horizontal="center" vertical="center" wrapText="1"/>
    </xf>
    <xf numFmtId="0" fontId="41" fillId="6" borderId="31" xfId="2" applyFont="1" applyFill="1" applyBorder="1" applyAlignment="1">
      <alignment horizontal="left" vertical="center" wrapText="1"/>
    </xf>
    <xf numFmtId="0" fontId="4" fillId="36" borderId="1" xfId="0" applyFont="1" applyFill="1" applyBorder="1" applyAlignment="1">
      <alignment horizontal="right" vertical="center"/>
    </xf>
    <xf numFmtId="0" fontId="41" fillId="6" borderId="34" xfId="2" applyFont="1" applyFill="1" applyBorder="1" applyAlignment="1">
      <alignment horizontal="left" vertical="center" wrapText="1"/>
    </xf>
    <xf numFmtId="0" fontId="38" fillId="7" borderId="23" xfId="0" applyNumberFormat="1" applyFont="1" applyFill="1" applyBorder="1" applyAlignment="1">
      <alignment horizontal="center" vertical="center" wrapText="1"/>
    </xf>
    <xf numFmtId="0" fontId="3" fillId="0" borderId="0" xfId="0" applyFont="1" applyAlignment="1">
      <alignment vertical="center"/>
    </xf>
    <xf numFmtId="0" fontId="5" fillId="0" borderId="0" xfId="0" applyFont="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xf>
    <xf numFmtId="49" fontId="7" fillId="0" borderId="0" xfId="0" applyNumberFormat="1" applyFont="1" applyBorder="1" applyAlignment="1">
      <alignment horizontal="left" vertical="top" wrapText="1"/>
    </xf>
    <xf numFmtId="0" fontId="5" fillId="0" borderId="0" xfId="0" applyFont="1" applyFill="1" applyBorder="1" applyAlignment="1">
      <alignment horizontal="center" vertical="center"/>
    </xf>
    <xf numFmtId="1" fontId="5" fillId="0" borderId="0" xfId="0" applyNumberFormat="1" applyFont="1" applyAlignment="1">
      <alignment horizontal="center" vertical="center"/>
    </xf>
    <xf numFmtId="3" fontId="5" fillId="0" borderId="0" xfId="0" applyNumberFormat="1" applyFont="1" applyAlignment="1">
      <alignment horizontal="center" vertical="center"/>
    </xf>
    <xf numFmtId="0" fontId="7" fillId="0" borderId="0" xfId="0" applyFont="1" applyAlignment="1">
      <alignment vertical="center"/>
    </xf>
    <xf numFmtId="0" fontId="35" fillId="37" borderId="11" xfId="2" applyFont="1" applyFill="1" applyBorder="1" applyAlignment="1">
      <alignment horizontal="center" vertical="center" wrapText="1"/>
    </xf>
    <xf numFmtId="3" fontId="35" fillId="37" borderId="11" xfId="2" applyNumberFormat="1" applyFont="1" applyFill="1" applyBorder="1" applyAlignment="1">
      <alignment horizontal="center" vertical="center" wrapText="1"/>
    </xf>
    <xf numFmtId="3" fontId="35" fillId="38" borderId="11" xfId="2" applyNumberFormat="1" applyFont="1" applyFill="1" applyBorder="1" applyAlignment="1">
      <alignment horizontal="center" vertical="center" wrapText="1"/>
    </xf>
    <xf numFmtId="3" fontId="3" fillId="0" borderId="0" xfId="0" applyNumberFormat="1" applyFont="1" applyFill="1" applyBorder="1"/>
    <xf numFmtId="0" fontId="12" fillId="3" borderId="4"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88"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1" fontId="12" fillId="3" borderId="4" xfId="0" applyNumberFormat="1" applyFont="1" applyFill="1" applyBorder="1" applyAlignment="1">
      <alignment horizontal="center" vertical="center"/>
    </xf>
    <xf numFmtId="1" fontId="12" fillId="3" borderId="1" xfId="0" applyNumberFormat="1" applyFont="1" applyFill="1" applyBorder="1" applyAlignment="1">
      <alignment horizontal="center" vertical="center"/>
    </xf>
    <xf numFmtId="1" fontId="12" fillId="3" borderId="5" xfId="0" applyNumberFormat="1" applyFont="1" applyFill="1" applyBorder="1" applyAlignment="1">
      <alignment horizontal="center" vertical="center"/>
    </xf>
    <xf numFmtId="0" fontId="37" fillId="3" borderId="49" xfId="0" applyNumberFormat="1" applyFont="1" applyFill="1" applyBorder="1" applyAlignment="1">
      <alignment horizontal="center" vertical="center" wrapText="1"/>
    </xf>
    <xf numFmtId="49" fontId="37" fillId="3" borderId="6" xfId="0" applyNumberFormat="1" applyFont="1" applyFill="1" applyBorder="1" applyAlignment="1">
      <alignment horizontal="center" vertical="center" wrapText="1"/>
    </xf>
    <xf numFmtId="49" fontId="37" fillId="3" borderId="44" xfId="0" applyNumberFormat="1" applyFont="1" applyFill="1" applyBorder="1" applyAlignment="1">
      <alignment horizontal="center" vertical="center" wrapText="1"/>
    </xf>
    <xf numFmtId="0" fontId="37" fillId="3" borderId="44" xfId="0" applyNumberFormat="1" applyFont="1" applyFill="1" applyBorder="1" applyAlignment="1">
      <alignment horizontal="center" vertical="center" wrapText="1"/>
    </xf>
    <xf numFmtId="0" fontId="37" fillId="3" borderId="92" xfId="0" applyNumberFormat="1" applyFont="1" applyFill="1" applyBorder="1" applyAlignment="1">
      <alignment horizontal="center" vertical="center" wrapText="1"/>
    </xf>
    <xf numFmtId="0" fontId="37" fillId="3" borderId="60" xfId="0" applyNumberFormat="1" applyFont="1" applyFill="1" applyBorder="1" applyAlignment="1">
      <alignment horizontal="center" vertical="center" wrapText="1"/>
    </xf>
    <xf numFmtId="2" fontId="37" fillId="3" borderId="6" xfId="0" applyNumberFormat="1" applyFont="1" applyFill="1" applyBorder="1" applyAlignment="1">
      <alignment horizontal="center" vertical="center" wrapText="1"/>
    </xf>
    <xf numFmtId="9" fontId="37" fillId="3" borderId="6" xfId="0" applyNumberFormat="1" applyFont="1" applyFill="1" applyBorder="1" applyAlignment="1">
      <alignment horizontal="center" vertical="center" wrapText="1"/>
    </xf>
    <xf numFmtId="3" fontId="37" fillId="3" borderId="51" xfId="0" applyNumberFormat="1" applyFont="1" applyFill="1" applyBorder="1" applyAlignment="1">
      <alignment horizontal="center" vertical="center" wrapText="1"/>
    </xf>
    <xf numFmtId="1" fontId="37" fillId="3" borderId="11"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0" fontId="37" fillId="3" borderId="93" xfId="1" applyFont="1" applyFill="1" applyBorder="1" applyAlignment="1">
      <alignment horizontal="center" vertical="center" wrapText="1"/>
    </xf>
    <xf numFmtId="0" fontId="37" fillId="3" borderId="94"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0" xfId="0" applyFont="1" applyAlignment="1">
      <alignment vertical="center"/>
    </xf>
    <xf numFmtId="0" fontId="38" fillId="2" borderId="50" xfId="0" applyFont="1" applyFill="1" applyBorder="1" applyAlignment="1">
      <alignment vertical="center" wrapText="1"/>
    </xf>
    <xf numFmtId="0" fontId="34" fillId="3" borderId="28" xfId="0" applyFont="1" applyFill="1" applyBorder="1" applyAlignment="1">
      <alignment horizontal="center" vertical="center"/>
    </xf>
    <xf numFmtId="0" fontId="34" fillId="3" borderId="29" xfId="0" applyFont="1" applyFill="1" applyBorder="1" applyAlignment="1">
      <alignment horizontal="center" vertical="center"/>
    </xf>
    <xf numFmtId="0" fontId="34" fillId="3" borderId="1" xfId="0" applyFont="1" applyFill="1" applyBorder="1" applyAlignment="1">
      <alignment horizontal="center" vertical="center"/>
    </xf>
    <xf numFmtId="3" fontId="4" fillId="3" borderId="2" xfId="0" applyNumberFormat="1"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3" fontId="36" fillId="3"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7" fillId="40" borderId="1" xfId="2"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wrapText="1"/>
    </xf>
    <xf numFmtId="0" fontId="47" fillId="40" borderId="2" xfId="2" applyFont="1" applyFill="1" applyBorder="1" applyAlignment="1">
      <alignment horizontal="left" vertical="center" wrapText="1"/>
    </xf>
    <xf numFmtId="0" fontId="47" fillId="40" borderId="2" xfId="2" applyFont="1" applyFill="1" applyBorder="1" applyAlignment="1">
      <alignment horizontal="center" vertical="center" wrapText="1"/>
    </xf>
    <xf numFmtId="3" fontId="47" fillId="40" borderId="2" xfId="2" applyNumberFormat="1" applyFont="1" applyFill="1" applyBorder="1" applyAlignment="1">
      <alignment horizontal="center" vertical="center" wrapText="1"/>
    </xf>
    <xf numFmtId="0" fontId="47" fillId="3" borderId="26" xfId="2" applyFont="1" applyFill="1" applyBorder="1" applyAlignment="1">
      <alignment horizontal="center" vertical="center" wrapText="1"/>
    </xf>
    <xf numFmtId="0" fontId="5" fillId="3" borderId="1" xfId="0" applyFont="1" applyFill="1" applyBorder="1" applyAlignment="1">
      <alignment vertical="center"/>
    </xf>
    <xf numFmtId="3" fontId="48" fillId="3" borderId="1" xfId="0" applyNumberFormat="1" applyFont="1" applyFill="1" applyBorder="1" applyAlignment="1">
      <alignment vertical="center"/>
    </xf>
    <xf numFmtId="0" fontId="5" fillId="3" borderId="1" xfId="0" applyFont="1" applyFill="1" applyBorder="1" applyAlignment="1">
      <alignment vertical="center" wrapText="1"/>
    </xf>
    <xf numFmtId="0" fontId="46" fillId="0" borderId="0" xfId="0" applyFont="1"/>
    <xf numFmtId="0" fontId="9" fillId="0" borderId="0" xfId="0" applyNumberFormat="1" applyFont="1" applyBorder="1" applyAlignment="1">
      <alignment horizontal="center"/>
    </xf>
    <xf numFmtId="3" fontId="46" fillId="0" borderId="0" xfId="0" applyNumberFormat="1" applyFont="1" applyAlignment="1">
      <alignment vertical="center"/>
    </xf>
    <xf numFmtId="1" fontId="50" fillId="0" borderId="0" xfId="0" applyNumberFormat="1" applyFont="1" applyAlignment="1">
      <alignment horizontal="center" vertical="center"/>
    </xf>
    <xf numFmtId="3" fontId="50" fillId="0" borderId="0" xfId="0" applyNumberFormat="1" applyFont="1" applyAlignment="1">
      <alignment horizontal="center" vertical="center"/>
    </xf>
    <xf numFmtId="49" fontId="49" fillId="0" borderId="0" xfId="0" applyNumberFormat="1" applyFont="1" applyBorder="1" applyAlignment="1">
      <alignment horizontal="left" vertical="top" wrapText="1"/>
    </xf>
    <xf numFmtId="49" fontId="49" fillId="0" borderId="0" xfId="0" applyNumberFormat="1" applyFont="1" applyFill="1" applyBorder="1" applyAlignment="1">
      <alignment horizontal="left" vertical="top" wrapText="1"/>
    </xf>
    <xf numFmtId="0" fontId="49" fillId="0" borderId="0" xfId="0" applyFont="1" applyAlignment="1">
      <alignment vertical="center"/>
    </xf>
    <xf numFmtId="3" fontId="49" fillId="0" borderId="0" xfId="0" applyNumberFormat="1" applyFont="1" applyFill="1" applyBorder="1" applyAlignment="1">
      <alignment horizontal="left" vertical="top" wrapText="1"/>
    </xf>
    <xf numFmtId="3" fontId="49" fillId="0" borderId="0" xfId="0" applyNumberFormat="1" applyFont="1" applyBorder="1" applyAlignment="1">
      <alignment horizontal="left" vertical="top" wrapText="1"/>
    </xf>
    <xf numFmtId="3" fontId="50" fillId="0" borderId="0" xfId="0" applyNumberFormat="1" applyFont="1" applyAlignment="1">
      <alignment vertical="center"/>
    </xf>
    <xf numFmtId="0" fontId="50" fillId="0" borderId="0" xfId="0" applyFont="1" applyAlignment="1">
      <alignment vertical="center" wrapText="1"/>
    </xf>
    <xf numFmtId="49" fontId="46" fillId="0" borderId="0" xfId="0" applyNumberFormat="1" applyFont="1" applyBorder="1" applyAlignment="1">
      <alignment horizontal="left" vertical="top" wrapText="1"/>
    </xf>
    <xf numFmtId="3" fontId="46" fillId="0" borderId="0" xfId="0" applyNumberFormat="1" applyFont="1" applyFill="1" applyBorder="1" applyAlignment="1">
      <alignment horizontal="left" vertical="top" wrapText="1"/>
    </xf>
    <xf numFmtId="3" fontId="46" fillId="0" borderId="0" xfId="0" applyNumberFormat="1" applyFont="1" applyBorder="1" applyAlignment="1">
      <alignment horizontal="left" vertical="top" wrapText="1"/>
    </xf>
    <xf numFmtId="0" fontId="50" fillId="0" borderId="1" xfId="0" applyFont="1" applyBorder="1" applyAlignment="1">
      <alignment horizontal="center" vertical="center"/>
    </xf>
    <xf numFmtId="0" fontId="46" fillId="0" borderId="1" xfId="0" applyFont="1" applyBorder="1" applyAlignment="1">
      <alignment horizontal="center" vertical="center"/>
    </xf>
    <xf numFmtId="168" fontId="50" fillId="39" borderId="1" xfId="0" applyNumberFormat="1" applyFont="1" applyFill="1" applyBorder="1" applyAlignment="1">
      <alignment horizontal="center" vertical="center"/>
    </xf>
    <xf numFmtId="0" fontId="49" fillId="0" borderId="0" xfId="0" applyFont="1" applyAlignment="1"/>
    <xf numFmtId="49" fontId="49" fillId="0" borderId="0" xfId="0" applyNumberFormat="1" applyFont="1" applyBorder="1" applyAlignment="1">
      <alignment horizontal="left" wrapText="1"/>
    </xf>
    <xf numFmtId="3" fontId="49" fillId="0" borderId="0" xfId="0" applyNumberFormat="1" applyFont="1" applyFill="1" applyBorder="1" applyAlignment="1">
      <alignment horizontal="left" wrapText="1"/>
    </xf>
    <xf numFmtId="3" fontId="49" fillId="0" borderId="0" xfId="0" applyNumberFormat="1" applyFont="1" applyBorder="1" applyAlignment="1">
      <alignment horizontal="left" wrapText="1"/>
    </xf>
    <xf numFmtId="0" fontId="4" fillId="3" borderId="4"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3" fontId="4" fillId="3" borderId="27" xfId="0" applyNumberFormat="1" applyFont="1" applyFill="1" applyBorder="1" applyAlignment="1">
      <alignment horizontal="center" vertical="center" wrapText="1"/>
    </xf>
    <xf numFmtId="1" fontId="4" fillId="3" borderId="28" xfId="0" applyNumberFormat="1" applyFont="1" applyFill="1" applyBorder="1" applyAlignment="1">
      <alignment horizontal="center" vertical="center" wrapText="1"/>
    </xf>
    <xf numFmtId="3" fontId="4" fillId="3" borderId="29" xfId="0" applyNumberFormat="1" applyFont="1" applyFill="1" applyBorder="1" applyAlignment="1">
      <alignment horizontal="center" vertical="center" wrapText="1"/>
    </xf>
    <xf numFmtId="0" fontId="4" fillId="3" borderId="37" xfId="1"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0" borderId="0" xfId="0" applyFont="1" applyFill="1" applyBorder="1" applyAlignment="1">
      <alignment horizontal="center" vertical="center" wrapText="1"/>
    </xf>
    <xf numFmtId="14" fontId="3" fillId="0" borderId="0" xfId="0" applyNumberFormat="1" applyFont="1"/>
    <xf numFmtId="14" fontId="12" fillId="0" borderId="0" xfId="0" applyNumberFormat="1" applyFont="1" applyAlignment="1">
      <alignment vertical="center"/>
    </xf>
    <xf numFmtId="14" fontId="12" fillId="3" borderId="5" xfId="0" applyNumberFormat="1" applyFont="1" applyFill="1" applyBorder="1" applyAlignment="1">
      <alignment horizontal="center" vertical="center" wrapText="1"/>
    </xf>
    <xf numFmtId="14" fontId="4" fillId="3" borderId="5" xfId="0" applyNumberFormat="1" applyFont="1" applyFill="1" applyBorder="1" applyAlignment="1">
      <alignment horizontal="center" vertical="center" wrapText="1"/>
    </xf>
    <xf numFmtId="14" fontId="37" fillId="3" borderId="92" xfId="0" applyNumberFormat="1" applyFont="1" applyFill="1" applyBorder="1" applyAlignment="1">
      <alignment horizontal="center" vertical="center" wrapText="1"/>
    </xf>
    <xf numFmtId="14" fontId="38" fillId="2" borderId="17" xfId="0" applyNumberFormat="1" applyFont="1" applyFill="1" applyBorder="1" applyAlignment="1">
      <alignment horizontal="center" vertical="center"/>
    </xf>
    <xf numFmtId="14" fontId="38" fillId="2" borderId="20" xfId="0" applyNumberFormat="1" applyFont="1" applyFill="1" applyBorder="1" applyAlignment="1">
      <alignment horizontal="center" vertical="center"/>
    </xf>
    <xf numFmtId="14" fontId="38" fillId="2" borderId="70" xfId="0" applyNumberFormat="1" applyFont="1" applyFill="1" applyBorder="1" applyAlignment="1">
      <alignment horizontal="center" vertical="center"/>
    </xf>
    <xf numFmtId="14" fontId="38" fillId="2" borderId="23" xfId="0" applyNumberFormat="1" applyFont="1" applyFill="1" applyBorder="1" applyAlignment="1">
      <alignment horizontal="center" vertical="center"/>
    </xf>
    <xf numFmtId="14" fontId="12" fillId="5" borderId="8" xfId="0" applyNumberFormat="1" applyFont="1" applyFill="1" applyBorder="1" applyAlignment="1">
      <alignment horizontal="center" vertical="center"/>
    </xf>
    <xf numFmtId="14" fontId="3" fillId="0" borderId="0" xfId="0" applyNumberFormat="1" applyFont="1" applyAlignment="1">
      <alignment vertical="center"/>
    </xf>
    <xf numFmtId="0" fontId="41" fillId="6" borderId="35" xfId="2" applyFont="1" applyFill="1" applyBorder="1" applyAlignment="1">
      <alignment horizontal="left" vertical="center" wrapText="1"/>
    </xf>
    <xf numFmtId="0" fontId="41" fillId="37" borderId="35" xfId="2" applyFont="1" applyFill="1" applyBorder="1" applyAlignment="1">
      <alignment horizontal="center" vertical="center" wrapText="1"/>
    </xf>
    <xf numFmtId="3" fontId="41" fillId="37" borderId="35" xfId="2" applyNumberFormat="1" applyFont="1" applyFill="1" applyBorder="1" applyAlignment="1">
      <alignment horizontal="center" vertical="center" wrapText="1"/>
    </xf>
    <xf numFmtId="0" fontId="41" fillId="36" borderId="81" xfId="2" applyFont="1" applyFill="1" applyBorder="1" applyAlignment="1">
      <alignment horizontal="center" vertical="center" wrapText="1"/>
    </xf>
    <xf numFmtId="0" fontId="38" fillId="36" borderId="80" xfId="0" applyFont="1" applyFill="1" applyBorder="1" applyAlignment="1">
      <alignment vertical="center"/>
    </xf>
    <xf numFmtId="3" fontId="56" fillId="0" borderId="80" xfId="0" applyNumberFormat="1" applyFont="1" applyBorder="1" applyAlignment="1">
      <alignment vertical="center"/>
    </xf>
    <xf numFmtId="0" fontId="38" fillId="4" borderId="80" xfId="0" applyFont="1" applyFill="1" applyBorder="1" applyAlignment="1">
      <alignment vertical="center"/>
    </xf>
    <xf numFmtId="3" fontId="38" fillId="4" borderId="80" xfId="0" applyNumberFormat="1" applyFont="1" applyFill="1" applyBorder="1" applyAlignment="1">
      <alignment vertical="center"/>
    </xf>
    <xf numFmtId="0" fontId="38" fillId="36" borderId="80" xfId="0" applyFont="1" applyFill="1" applyBorder="1" applyAlignment="1">
      <alignment vertical="center" wrapText="1"/>
    </xf>
    <xf numFmtId="0" fontId="38" fillId="2" borderId="80" xfId="0" applyFont="1" applyFill="1" applyBorder="1" applyAlignment="1">
      <alignment vertical="center" wrapText="1"/>
    </xf>
    <xf numFmtId="0" fontId="57" fillId="6" borderId="84" xfId="2" applyFont="1" applyFill="1" applyBorder="1" applyAlignment="1">
      <alignment horizontal="left" vertical="center" wrapText="1"/>
    </xf>
    <xf numFmtId="0" fontId="57" fillId="37" borderId="84" xfId="2" applyFont="1" applyFill="1" applyBorder="1" applyAlignment="1">
      <alignment horizontal="center" vertical="center" wrapText="1"/>
    </xf>
    <xf numFmtId="3" fontId="57" fillId="37" borderId="84" xfId="2" applyNumberFormat="1" applyFont="1" applyFill="1" applyBorder="1" applyAlignment="1">
      <alignment horizontal="center" vertical="center" wrapText="1"/>
    </xf>
    <xf numFmtId="0" fontId="38" fillId="4" borderId="85" xfId="0" applyFont="1" applyFill="1" applyBorder="1" applyAlignment="1">
      <alignment vertical="center"/>
    </xf>
    <xf numFmtId="0" fontId="57" fillId="36" borderId="86" xfId="2" applyFont="1" applyFill="1" applyBorder="1" applyAlignment="1">
      <alignment horizontal="center" vertical="center" wrapText="1"/>
    </xf>
    <xf numFmtId="0" fontId="38" fillId="36" borderId="85" xfId="0" applyFont="1" applyFill="1" applyBorder="1" applyAlignment="1">
      <alignment vertical="center"/>
    </xf>
    <xf numFmtId="3" fontId="56" fillId="0" borderId="85" xfId="0" applyNumberFormat="1" applyFont="1" applyBorder="1" applyAlignment="1">
      <alignment vertical="center"/>
    </xf>
    <xf numFmtId="3" fontId="38" fillId="4" borderId="85" xfId="0" applyNumberFormat="1" applyFont="1" applyFill="1" applyBorder="1" applyAlignment="1">
      <alignment vertical="center"/>
    </xf>
    <xf numFmtId="0" fontId="38" fillId="36" borderId="85" xfId="0" applyFont="1" applyFill="1" applyBorder="1" applyAlignment="1">
      <alignment vertical="center" wrapText="1"/>
    </xf>
    <xf numFmtId="0" fontId="38" fillId="2" borderId="85" xfId="0" applyFont="1" applyFill="1" applyBorder="1" applyAlignment="1">
      <alignment vertical="center" wrapText="1"/>
    </xf>
    <xf numFmtId="0" fontId="57" fillId="6" borderId="35" xfId="2" applyFont="1" applyFill="1" applyBorder="1" applyAlignment="1">
      <alignment horizontal="left" vertical="center" wrapText="1"/>
    </xf>
    <xf numFmtId="0" fontId="57" fillId="37" borderId="35" xfId="2" applyFont="1" applyFill="1" applyBorder="1" applyAlignment="1">
      <alignment horizontal="center" vertical="center" wrapText="1"/>
    </xf>
    <xf numFmtId="3" fontId="57" fillId="37" borderId="35" xfId="2" applyNumberFormat="1" applyFont="1" applyFill="1" applyBorder="1" applyAlignment="1">
      <alignment horizontal="center" vertical="center" wrapText="1"/>
    </xf>
    <xf numFmtId="0" fontId="57" fillId="36" borderId="81" xfId="2" applyFont="1" applyFill="1" applyBorder="1" applyAlignment="1">
      <alignment horizontal="center" vertical="center" wrapText="1"/>
    </xf>
    <xf numFmtId="0" fontId="57" fillId="6" borderId="22" xfId="2" applyFont="1" applyFill="1" applyBorder="1" applyAlignment="1">
      <alignment horizontal="left" vertical="center" wrapText="1"/>
    </xf>
    <xf numFmtId="0" fontId="57" fillId="37" borderId="22" xfId="2" applyFont="1" applyFill="1" applyBorder="1" applyAlignment="1">
      <alignment horizontal="center" vertical="center" wrapText="1"/>
    </xf>
    <xf numFmtId="3" fontId="57" fillId="37" borderId="22" xfId="2" applyNumberFormat="1" applyFont="1" applyFill="1" applyBorder="1" applyAlignment="1">
      <alignment horizontal="center" vertical="center" wrapText="1"/>
    </xf>
    <xf numFmtId="3" fontId="57" fillId="38" borderId="22" xfId="2" applyNumberFormat="1" applyFont="1" applyFill="1" applyBorder="1" applyAlignment="1">
      <alignment horizontal="center" vertical="center" wrapText="1"/>
    </xf>
    <xf numFmtId="0" fontId="57" fillId="36" borderId="77" xfId="2" applyFont="1" applyFill="1" applyBorder="1" applyAlignment="1">
      <alignment horizontal="center" vertical="center" wrapText="1"/>
    </xf>
    <xf numFmtId="0" fontId="38" fillId="4" borderId="42" xfId="0" applyFont="1" applyFill="1" applyBorder="1" applyAlignment="1">
      <alignment vertical="center"/>
    </xf>
    <xf numFmtId="3" fontId="38" fillId="4" borderId="42" xfId="0" applyNumberFormat="1" applyFont="1" applyFill="1" applyBorder="1" applyAlignment="1">
      <alignment vertical="center"/>
    </xf>
    <xf numFmtId="0" fontId="38" fillId="36" borderId="42" xfId="0" applyFont="1" applyFill="1" applyBorder="1" applyAlignment="1">
      <alignment vertical="center"/>
    </xf>
    <xf numFmtId="3" fontId="56" fillId="0" borderId="42" xfId="0" applyNumberFormat="1" applyFont="1" applyBorder="1" applyAlignment="1">
      <alignment vertical="center"/>
    </xf>
    <xf numFmtId="0" fontId="38" fillId="36" borderId="42" xfId="0" applyFont="1" applyFill="1" applyBorder="1" applyAlignment="1">
      <alignment vertical="center" wrapText="1"/>
    </xf>
    <xf numFmtId="0" fontId="38" fillId="2" borderId="42" xfId="0" applyFont="1" applyFill="1" applyBorder="1" applyAlignment="1">
      <alignment vertical="center" wrapText="1"/>
    </xf>
    <xf numFmtId="0" fontId="41" fillId="6" borderId="33" xfId="2" applyFont="1" applyFill="1" applyBorder="1" applyAlignment="1">
      <alignment horizontal="left" vertical="center" wrapText="1"/>
    </xf>
    <xf numFmtId="0" fontId="41" fillId="37" borderId="33" xfId="2" applyFont="1" applyFill="1" applyBorder="1" applyAlignment="1">
      <alignment horizontal="center" vertical="center" wrapText="1"/>
    </xf>
    <xf numFmtId="3" fontId="41" fillId="37" borderId="33" xfId="2" applyNumberFormat="1" applyFont="1" applyFill="1" applyBorder="1" applyAlignment="1">
      <alignment horizontal="center" vertical="center" wrapText="1"/>
    </xf>
    <xf numFmtId="3" fontId="41" fillId="38" borderId="33" xfId="2" applyNumberFormat="1" applyFont="1" applyFill="1" applyBorder="1" applyAlignment="1">
      <alignment horizontal="center" vertical="center" wrapText="1"/>
    </xf>
    <xf numFmtId="0" fontId="41" fillId="36" borderId="78" xfId="2" applyFont="1" applyFill="1" applyBorder="1" applyAlignment="1">
      <alignment horizontal="center" vertical="center" wrapText="1"/>
    </xf>
    <xf numFmtId="0" fontId="38" fillId="36" borderId="43" xfId="0" applyFont="1" applyFill="1" applyBorder="1" applyAlignment="1">
      <alignment vertical="center"/>
    </xf>
    <xf numFmtId="3" fontId="56" fillId="0" borderId="43" xfId="0" applyNumberFormat="1" applyFont="1" applyBorder="1" applyAlignment="1">
      <alignment vertical="center"/>
    </xf>
    <xf numFmtId="0" fontId="38" fillId="36" borderId="43" xfId="0" applyFont="1" applyFill="1" applyBorder="1" applyAlignment="1">
      <alignment vertical="center" wrapText="1"/>
    </xf>
    <xf numFmtId="0" fontId="38" fillId="2" borderId="43" xfId="0" applyFont="1" applyFill="1" applyBorder="1" applyAlignment="1">
      <alignment vertical="center" wrapText="1"/>
    </xf>
    <xf numFmtId="0" fontId="41" fillId="6" borderId="76" xfId="2" applyFont="1" applyFill="1" applyBorder="1" applyAlignment="1">
      <alignment horizontal="left" vertical="center" wrapText="1"/>
    </xf>
    <xf numFmtId="0" fontId="41" fillId="37" borderId="76" xfId="2" applyFont="1" applyFill="1" applyBorder="1" applyAlignment="1">
      <alignment horizontal="center" vertical="center" wrapText="1"/>
    </xf>
    <xf numFmtId="3" fontId="41" fillId="37" borderId="76" xfId="2" applyNumberFormat="1" applyFont="1" applyFill="1" applyBorder="1" applyAlignment="1">
      <alignment horizontal="center" vertical="center" wrapText="1"/>
    </xf>
    <xf numFmtId="0" fontId="41" fillId="36" borderId="79" xfId="2" applyFont="1" applyFill="1" applyBorder="1" applyAlignment="1">
      <alignment horizontal="center" vertical="center" wrapText="1"/>
    </xf>
    <xf numFmtId="0" fontId="38" fillId="36" borderId="45" xfId="0" applyFont="1" applyFill="1" applyBorder="1" applyAlignment="1">
      <alignment vertical="center"/>
    </xf>
    <xf numFmtId="3" fontId="56" fillId="0" borderId="45" xfId="0" applyNumberFormat="1" applyFont="1" applyBorder="1" applyAlignment="1">
      <alignment vertical="center"/>
    </xf>
    <xf numFmtId="0" fontId="38" fillId="36" borderId="45" xfId="0" applyFont="1" applyFill="1" applyBorder="1" applyAlignment="1">
      <alignment vertical="center" wrapText="1"/>
    </xf>
    <xf numFmtId="0" fontId="38" fillId="2" borderId="45" xfId="0" applyFont="1" applyFill="1" applyBorder="1" applyAlignment="1">
      <alignment vertical="center" wrapText="1"/>
    </xf>
    <xf numFmtId="0" fontId="40" fillId="6" borderId="15" xfId="2" applyFont="1" applyFill="1" applyBorder="1" applyAlignment="1">
      <alignment horizontal="left" vertical="center" wrapText="1"/>
    </xf>
    <xf numFmtId="0" fontId="40" fillId="37" borderId="15" xfId="2" applyFont="1" applyFill="1" applyBorder="1" applyAlignment="1">
      <alignment horizontal="center" vertical="center" wrapText="1"/>
    </xf>
    <xf numFmtId="3" fontId="40" fillId="37" borderId="15" xfId="2" applyNumberFormat="1" applyFont="1" applyFill="1" applyBorder="1" applyAlignment="1">
      <alignment horizontal="center" vertical="center" wrapText="1"/>
    </xf>
    <xf numFmtId="0" fontId="40" fillId="36" borderId="83" xfId="2" applyFont="1" applyFill="1" applyBorder="1" applyAlignment="1">
      <alignment horizontal="center" vertical="center" wrapText="1"/>
    </xf>
    <xf numFmtId="0" fontId="12" fillId="36" borderId="82" xfId="0" applyFont="1" applyFill="1" applyBorder="1" applyAlignment="1">
      <alignment vertical="center"/>
    </xf>
    <xf numFmtId="3" fontId="58" fillId="0" borderId="82" xfId="0" applyNumberFormat="1" applyFont="1" applyBorder="1" applyAlignment="1">
      <alignment vertical="center"/>
    </xf>
    <xf numFmtId="0" fontId="38" fillId="36" borderId="82" xfId="0" applyFont="1" applyFill="1" applyBorder="1" applyAlignment="1">
      <alignment vertical="center" wrapText="1"/>
    </xf>
    <xf numFmtId="0" fontId="38" fillId="2" borderId="82" xfId="0" applyFont="1" applyFill="1" applyBorder="1" applyAlignment="1">
      <alignment vertical="center" wrapText="1"/>
    </xf>
    <xf numFmtId="0" fontId="49" fillId="0" borderId="0" xfId="0" applyFont="1"/>
    <xf numFmtId="0" fontId="53" fillId="0" borderId="0" xfId="0" applyFont="1" applyAlignment="1">
      <alignment horizontal="center"/>
    </xf>
    <xf numFmtId="1" fontId="51" fillId="0" borderId="0" xfId="0" applyNumberFormat="1" applyFont="1" applyAlignment="1">
      <alignment horizontal="center" vertical="center"/>
    </xf>
    <xf numFmtId="3" fontId="51" fillId="0" borderId="0" xfId="0" applyNumberFormat="1" applyFont="1" applyAlignment="1">
      <alignment horizontal="center" vertical="center"/>
    </xf>
    <xf numFmtId="3" fontId="51" fillId="0" borderId="0" xfId="0" applyNumberFormat="1" applyFont="1" applyAlignment="1">
      <alignment vertical="center"/>
    </xf>
    <xf numFmtId="0" fontId="51" fillId="0" borderId="0" xfId="0" applyFont="1" applyAlignment="1">
      <alignment vertical="center" wrapText="1"/>
    </xf>
    <xf numFmtId="1" fontId="51" fillId="0" borderId="0" xfId="0" applyNumberFormat="1" applyFont="1" applyAlignment="1">
      <alignment horizontal="center"/>
    </xf>
    <xf numFmtId="3" fontId="51" fillId="0" borderId="0" xfId="0" applyNumberFormat="1" applyFont="1" applyAlignment="1">
      <alignment horizontal="center"/>
    </xf>
    <xf numFmtId="3" fontId="51" fillId="0" borderId="0" xfId="0" applyNumberFormat="1" applyFont="1" applyAlignment="1"/>
    <xf numFmtId="0" fontId="51" fillId="0" borderId="0" xfId="0" applyFont="1" applyAlignment="1">
      <alignment wrapText="1"/>
    </xf>
    <xf numFmtId="0" fontId="46" fillId="3" borderId="1" xfId="0" applyFont="1" applyFill="1" applyBorder="1" applyAlignment="1">
      <alignment horizontal="center" vertical="center" wrapText="1"/>
    </xf>
    <xf numFmtId="0" fontId="46" fillId="3" borderId="3" xfId="0" applyFont="1" applyFill="1" applyBorder="1" applyAlignment="1">
      <alignment horizontal="center" vertical="center" wrapText="1"/>
    </xf>
    <xf numFmtId="0" fontId="49" fillId="0" borderId="0" xfId="0" applyFont="1" applyAlignment="1">
      <alignment vertical="center" wrapText="1"/>
    </xf>
    <xf numFmtId="3" fontId="46" fillId="0" borderId="0" xfId="0" applyNumberFormat="1" applyFont="1" applyAlignment="1">
      <alignment horizontal="justify" vertical="center"/>
    </xf>
    <xf numFmtId="0" fontId="46" fillId="0" borderId="1" xfId="0" applyFont="1" applyBorder="1" applyAlignment="1">
      <alignment horizontal="justify"/>
    </xf>
    <xf numFmtId="0" fontId="46" fillId="0" borderId="0" xfId="0" applyFont="1" applyAlignment="1">
      <alignment horizontal="justify"/>
    </xf>
    <xf numFmtId="0" fontId="50" fillId="39" borderId="1" xfId="0" applyFont="1" applyFill="1" applyBorder="1" applyAlignment="1">
      <alignment horizontal="justify"/>
    </xf>
    <xf numFmtId="0" fontId="59" fillId="0" borderId="0" xfId="0" applyFont="1" applyAlignment="1">
      <alignment horizontal="justify" vertical="center"/>
    </xf>
    <xf numFmtId="0" fontId="50" fillId="0" borderId="0" xfId="0" applyFont="1" applyAlignment="1">
      <alignment horizontal="justify" vertical="center"/>
    </xf>
    <xf numFmtId="0" fontId="45" fillId="0" borderId="0" xfId="0" applyFont="1" applyBorder="1" applyAlignment="1">
      <alignment horizontal="justify" vertical="center" wrapText="1"/>
    </xf>
    <xf numFmtId="0" fontId="46" fillId="0" borderId="0" xfId="0" applyFont="1" applyFill="1" applyBorder="1" applyAlignment="1">
      <alignment horizontal="center" vertical="center" wrapText="1"/>
    </xf>
    <xf numFmtId="0" fontId="50"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50" fillId="0" borderId="0" xfId="0" applyFont="1" applyFill="1" applyBorder="1" applyAlignment="1">
      <alignment horizontal="center" vertical="center" wrapText="1"/>
    </xf>
    <xf numFmtId="168" fontId="50" fillId="0" borderId="0" xfId="0" applyNumberFormat="1" applyFont="1" applyFill="1" applyBorder="1" applyAlignment="1">
      <alignment horizontal="center" vertical="center"/>
    </xf>
    <xf numFmtId="0" fontId="46" fillId="0" borderId="14" xfId="0" applyFont="1" applyFill="1" applyBorder="1" applyAlignment="1">
      <alignment horizontal="center" vertical="center" wrapText="1"/>
    </xf>
    <xf numFmtId="0" fontId="50" fillId="0" borderId="14" xfId="0" applyFont="1" applyFill="1" applyBorder="1" applyAlignment="1">
      <alignment horizontal="center" vertical="center"/>
    </xf>
    <xf numFmtId="0" fontId="50" fillId="0" borderId="14" xfId="0" applyFont="1" applyFill="1" applyBorder="1" applyAlignment="1">
      <alignment horizontal="center" vertical="center" wrapText="1"/>
    </xf>
    <xf numFmtId="168" fontId="50" fillId="0" borderId="14" xfId="0" applyNumberFormat="1" applyFont="1" applyFill="1" applyBorder="1" applyAlignment="1">
      <alignment horizontal="center" vertical="center"/>
    </xf>
    <xf numFmtId="0" fontId="59" fillId="0" borderId="59" xfId="0" applyFont="1" applyBorder="1" applyAlignment="1">
      <alignment vertical="center"/>
    </xf>
    <xf numFmtId="0" fontId="34" fillId="3" borderId="2" xfId="0" applyFont="1" applyFill="1" applyBorder="1" applyAlignment="1">
      <alignment horizontal="center" vertical="center"/>
    </xf>
    <xf numFmtId="3" fontId="41" fillId="38" borderId="95" xfId="2" applyNumberFormat="1" applyFont="1" applyFill="1" applyBorder="1" applyAlignment="1">
      <alignment horizontal="center" vertical="center" wrapText="1"/>
    </xf>
    <xf numFmtId="0" fontId="38" fillId="4" borderId="96" xfId="0" applyFont="1" applyFill="1" applyBorder="1" applyAlignment="1">
      <alignment vertical="center"/>
    </xf>
    <xf numFmtId="3" fontId="57" fillId="38" borderId="95" xfId="2" applyNumberFormat="1" applyFont="1" applyFill="1" applyBorder="1" applyAlignment="1">
      <alignment horizontal="center" vertical="center" wrapText="1"/>
    </xf>
    <xf numFmtId="3" fontId="57" fillId="37" borderId="31" xfId="2" applyNumberFormat="1" applyFont="1" applyFill="1" applyBorder="1" applyAlignment="1">
      <alignment horizontal="center" vertical="center" wrapText="1"/>
    </xf>
    <xf numFmtId="3" fontId="41" fillId="37" borderId="34" xfId="2" applyNumberFormat="1" applyFont="1" applyFill="1" applyBorder="1" applyAlignment="1">
      <alignment horizontal="center" vertical="center" wrapText="1"/>
    </xf>
    <xf numFmtId="3" fontId="41" fillId="37" borderId="97" xfId="2" applyNumberFormat="1" applyFont="1" applyFill="1" applyBorder="1" applyAlignment="1">
      <alignment horizontal="center" vertical="center" wrapText="1"/>
    </xf>
    <xf numFmtId="0" fontId="34" fillId="3" borderId="4" xfId="0" applyFont="1" applyFill="1" applyBorder="1" applyAlignment="1">
      <alignment horizontal="center" vertical="center"/>
    </xf>
    <xf numFmtId="0" fontId="47" fillId="3" borderId="4" xfId="2" applyFont="1" applyFill="1" applyBorder="1" applyAlignment="1">
      <alignment horizontal="center" vertical="center" wrapText="1"/>
    </xf>
    <xf numFmtId="0" fontId="41" fillId="36" borderId="99" xfId="2" applyFont="1" applyFill="1" applyBorder="1" applyAlignment="1">
      <alignment horizontal="center" vertical="center" wrapText="1"/>
    </xf>
    <xf numFmtId="0" fontId="57" fillId="36" borderId="100" xfId="2" applyFont="1" applyFill="1" applyBorder="1" applyAlignment="1">
      <alignment horizontal="center" vertical="center" wrapText="1"/>
    </xf>
    <xf numFmtId="0" fontId="57" fillId="36" borderId="99" xfId="2" applyFont="1" applyFill="1" applyBorder="1" applyAlignment="1">
      <alignment horizontal="center" vertical="center" wrapText="1"/>
    </xf>
    <xf numFmtId="0" fontId="57" fillId="36" borderId="101" xfId="2" applyFont="1" applyFill="1" applyBorder="1" applyAlignment="1">
      <alignment horizontal="center" vertical="center" wrapText="1"/>
    </xf>
    <xf numFmtId="0" fontId="41" fillId="36" borderId="102" xfId="2" applyFont="1" applyFill="1" applyBorder="1" applyAlignment="1">
      <alignment horizontal="center" vertical="center" wrapText="1"/>
    </xf>
    <xf numFmtId="0" fontId="41" fillId="36" borderId="103" xfId="2" applyFont="1" applyFill="1" applyBorder="1" applyAlignment="1">
      <alignment horizontal="center" vertical="center" wrapText="1"/>
    </xf>
    <xf numFmtId="0" fontId="40" fillId="36" borderId="104" xfId="2" applyFont="1" applyFill="1" applyBorder="1" applyAlignment="1">
      <alignment horizontal="center" vertical="center" wrapText="1"/>
    </xf>
    <xf numFmtId="0" fontId="49" fillId="0" borderId="0" xfId="0" applyFont="1" applyAlignment="1">
      <alignment vertical="top"/>
    </xf>
    <xf numFmtId="0" fontId="67" fillId="0" borderId="0" xfId="0" applyFont="1" applyBorder="1" applyAlignment="1">
      <alignment horizontal="center" vertical="top"/>
    </xf>
    <xf numFmtId="1" fontId="51" fillId="0" borderId="0" xfId="0" applyNumberFormat="1" applyFont="1" applyAlignment="1">
      <alignment horizontal="center" vertical="top"/>
    </xf>
    <xf numFmtId="3" fontId="51" fillId="0" borderId="0" xfId="0" applyNumberFormat="1" applyFont="1" applyAlignment="1">
      <alignment horizontal="center" vertical="top"/>
    </xf>
    <xf numFmtId="3" fontId="51" fillId="0" borderId="0" xfId="0" applyNumberFormat="1" applyFont="1" applyAlignment="1">
      <alignment vertical="top"/>
    </xf>
    <xf numFmtId="0" fontId="51" fillId="0" borderId="0" xfId="0" applyFont="1" applyAlignment="1">
      <alignment vertical="top" wrapText="1"/>
    </xf>
    <xf numFmtId="0" fontId="49" fillId="0" borderId="0" xfId="0" applyFont="1" applyAlignment="1">
      <alignment horizontal="justify" vertical="center"/>
    </xf>
    <xf numFmtId="0" fontId="49" fillId="0" borderId="0" xfId="0" applyFont="1" applyAlignment="1">
      <alignment horizontal="justify" vertical="center" wrapText="1"/>
    </xf>
    <xf numFmtId="0" fontId="53" fillId="0" borderId="0" xfId="0" applyFont="1" applyAlignment="1">
      <alignment horizontal="center"/>
    </xf>
    <xf numFmtId="0" fontId="61" fillId="0" borderId="0" xfId="0" applyFont="1" applyAlignment="1">
      <alignment horizontal="left" vertical="center"/>
    </xf>
    <xf numFmtId="0" fontId="62" fillId="0" borderId="0" xfId="0" applyFont="1" applyAlignment="1">
      <alignment horizontal="justify" vertical="center"/>
    </xf>
    <xf numFmtId="0" fontId="46" fillId="0" borderId="0" xfId="0" applyFont="1" applyAlignment="1">
      <alignment horizontal="left"/>
    </xf>
    <xf numFmtId="0" fontId="49" fillId="0" borderId="0" xfId="0" applyFont="1" applyAlignment="1">
      <alignment horizontal="justify" wrapText="1"/>
    </xf>
    <xf numFmtId="0" fontId="49" fillId="0" borderId="0" xfId="0" applyFont="1" applyAlignment="1">
      <alignment horizontal="justify"/>
    </xf>
    <xf numFmtId="0" fontId="49" fillId="0" borderId="0" xfId="0" applyFont="1" applyAlignment="1">
      <alignment horizontal="justify" vertical="top" wrapText="1"/>
    </xf>
    <xf numFmtId="0" fontId="49" fillId="0" borderId="0" xfId="0" applyFont="1" applyAlignment="1">
      <alignment horizontal="justify" vertical="top"/>
    </xf>
    <xf numFmtId="0" fontId="50" fillId="3" borderId="2" xfId="0" applyFont="1" applyFill="1" applyBorder="1" applyAlignment="1">
      <alignment horizontal="center" vertical="center" wrapText="1"/>
    </xf>
    <xf numFmtId="0" fontId="50" fillId="3" borderId="26" xfId="0" applyFont="1" applyFill="1" applyBorder="1" applyAlignment="1">
      <alignment horizontal="center" vertical="center" wrapText="1"/>
    </xf>
    <xf numFmtId="0" fontId="50" fillId="3" borderId="3" xfId="0" applyFont="1" applyFill="1" applyBorder="1" applyAlignment="1">
      <alignment horizontal="center" vertical="center" wrapText="1"/>
    </xf>
    <xf numFmtId="168" fontId="50" fillId="39" borderId="2" xfId="0" applyNumberFormat="1" applyFont="1" applyFill="1" applyBorder="1" applyAlignment="1">
      <alignment horizontal="center" vertical="center"/>
    </xf>
    <xf numFmtId="168" fontId="50" fillId="39" borderId="3" xfId="0" applyNumberFormat="1" applyFont="1" applyFill="1" applyBorder="1" applyAlignment="1">
      <alignment horizontal="center" vertical="center"/>
    </xf>
    <xf numFmtId="0" fontId="67" fillId="0" borderId="0" xfId="0" applyFont="1" applyBorder="1" applyAlignment="1">
      <alignment horizontal="center" vertical="top"/>
    </xf>
    <xf numFmtId="0" fontId="14" fillId="4" borderId="46"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89"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61" xfId="0" applyFont="1" applyFill="1" applyBorder="1" applyAlignment="1">
      <alignment horizontal="center" vertical="center"/>
    </xf>
    <xf numFmtId="0" fontId="63" fillId="6" borderId="49" xfId="2" applyFont="1" applyFill="1" applyBorder="1" applyAlignment="1">
      <alignment horizontal="left" vertical="center" wrapText="1"/>
    </xf>
    <xf numFmtId="0" fontId="40" fillId="6" borderId="51" xfId="2" applyFont="1" applyFill="1" applyBorder="1" applyAlignment="1">
      <alignment horizontal="left" vertical="center" wrapText="1"/>
    </xf>
    <xf numFmtId="0" fontId="40" fillId="6" borderId="54" xfId="2" applyFont="1" applyFill="1" applyBorder="1" applyAlignment="1">
      <alignment horizontal="left" vertical="center" wrapText="1"/>
    </xf>
    <xf numFmtId="49" fontId="12" fillId="7" borderId="6" xfId="0" applyNumberFormat="1" applyFont="1" applyFill="1" applyBorder="1" applyAlignment="1">
      <alignment horizontal="left" vertical="center" wrapText="1"/>
    </xf>
    <xf numFmtId="49" fontId="12" fillId="7" borderId="11" xfId="0" applyNumberFormat="1" applyFont="1" applyFill="1" applyBorder="1" applyAlignment="1">
      <alignment horizontal="left" vertical="center" wrapText="1"/>
    </xf>
    <xf numFmtId="49" fontId="12" fillId="7" borderId="12" xfId="0" applyNumberFormat="1" applyFont="1" applyFill="1" applyBorder="1" applyAlignment="1">
      <alignment horizontal="left" vertical="center" wrapText="1"/>
    </xf>
    <xf numFmtId="0" fontId="38" fillId="7" borderId="6" xfId="0" applyNumberFormat="1" applyFont="1" applyFill="1" applyBorder="1" applyAlignment="1">
      <alignment horizontal="center" vertical="center" wrapText="1"/>
    </xf>
    <xf numFmtId="0" fontId="38" fillId="7" borderId="11" xfId="0" applyNumberFormat="1" applyFont="1" applyFill="1" applyBorder="1" applyAlignment="1">
      <alignment horizontal="center" vertical="center" wrapText="1"/>
    </xf>
    <xf numFmtId="0" fontId="38" fillId="7" borderId="12" xfId="0" applyNumberFormat="1" applyFont="1" applyFill="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0" fontId="13" fillId="4" borderId="10"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4" fillId="4" borderId="90" xfId="0" applyFont="1" applyFill="1" applyBorder="1" applyAlignment="1">
      <alignment horizontal="center" vertical="center" wrapText="1"/>
    </xf>
    <xf numFmtId="0" fontId="14" fillId="4" borderId="91" xfId="0" applyFont="1" applyFill="1" applyBorder="1" applyAlignment="1">
      <alignment horizontal="center" vertical="center" wrapText="1"/>
    </xf>
    <xf numFmtId="0" fontId="13" fillId="4" borderId="87" xfId="0" applyFont="1" applyFill="1" applyBorder="1" applyAlignment="1">
      <alignment horizontal="center" vertical="center" wrapText="1"/>
    </xf>
    <xf numFmtId="0" fontId="13" fillId="4" borderId="88" xfId="0" applyFont="1" applyFill="1" applyBorder="1" applyAlignment="1">
      <alignment horizontal="center" vertical="center" wrapText="1"/>
    </xf>
    <xf numFmtId="1" fontId="13" fillId="4" borderId="9" xfId="0" applyNumberFormat="1" applyFont="1" applyFill="1" applyBorder="1" applyAlignment="1">
      <alignment horizontal="center" vertical="center"/>
    </xf>
    <xf numFmtId="1" fontId="13" fillId="4" borderId="10" xfId="0" applyNumberFormat="1" applyFont="1" applyFill="1" applyBorder="1" applyAlignment="1">
      <alignment horizontal="center" vertical="center"/>
    </xf>
    <xf numFmtId="1" fontId="13" fillId="4" borderId="48" xfId="0" applyNumberFormat="1" applyFont="1" applyFill="1" applyBorder="1" applyAlignment="1">
      <alignment horizontal="center" vertical="center"/>
    </xf>
    <xf numFmtId="0" fontId="13" fillId="4" borderId="9"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1" fillId="6" borderId="11" xfId="2" applyFont="1" applyFill="1" applyBorder="1" applyAlignment="1">
      <alignment horizontal="left" vertical="center" wrapText="1"/>
    </xf>
    <xf numFmtId="0" fontId="11" fillId="6" borderId="28" xfId="2" applyFont="1" applyFill="1" applyBorder="1" applyAlignment="1">
      <alignment horizontal="left" vertical="center" wrapText="1"/>
    </xf>
    <xf numFmtId="49" fontId="4" fillId="7" borderId="11" xfId="0" applyNumberFormat="1" applyFont="1" applyFill="1" applyBorder="1" applyAlignment="1">
      <alignment horizontal="left" vertical="center" wrapText="1"/>
    </xf>
    <xf numFmtId="0" fontId="7" fillId="7" borderId="11" xfId="0" applyNumberFormat="1" applyFont="1" applyFill="1" applyBorder="1" applyAlignment="1">
      <alignment horizontal="center" vertical="center" wrapText="1"/>
    </xf>
    <xf numFmtId="0" fontId="7" fillId="7" borderId="28" xfId="0" applyNumberFormat="1" applyFont="1" applyFill="1" applyBorder="1" applyAlignment="1">
      <alignment horizontal="center" vertical="center" wrapText="1"/>
    </xf>
    <xf numFmtId="0" fontId="14" fillId="4" borderId="98" xfId="0" applyFont="1" applyFill="1" applyBorder="1" applyAlignment="1">
      <alignment horizontal="center" vertical="center" wrapText="1"/>
    </xf>
    <xf numFmtId="0" fontId="14" fillId="4" borderId="59" xfId="0" applyFont="1" applyFill="1" applyBorder="1" applyAlignment="1">
      <alignment horizontal="center" vertical="center"/>
    </xf>
    <xf numFmtId="0" fontId="14" fillId="4" borderId="60"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44" xfId="0" applyFont="1" applyFill="1" applyBorder="1" applyAlignment="1">
      <alignment horizontal="center" vertical="center" wrapText="1"/>
    </xf>
    <xf numFmtId="0" fontId="14" fillId="4" borderId="29" xfId="0" applyFont="1" applyFill="1" applyBorder="1" applyAlignment="1">
      <alignment horizontal="center" vertical="center"/>
    </xf>
    <xf numFmtId="3" fontId="43" fillId="0" borderId="0" xfId="0" applyNumberFormat="1" applyFont="1" applyFill="1" applyBorder="1" applyAlignment="1">
      <alignment horizontal="center"/>
    </xf>
    <xf numFmtId="0" fontId="13" fillId="9" borderId="2" xfId="0" applyNumberFormat="1" applyFont="1" applyFill="1" applyBorder="1" applyAlignment="1">
      <alignment vertical="center" wrapText="1"/>
    </xf>
    <xf numFmtId="0" fontId="13" fillId="9" borderId="26" xfId="0" applyNumberFormat="1" applyFont="1" applyFill="1" applyBorder="1" applyAlignment="1">
      <alignment vertical="center" wrapText="1"/>
    </xf>
    <xf numFmtId="0" fontId="63" fillId="6" borderId="11" xfId="2" applyFont="1" applyFill="1" applyBorder="1" applyAlignment="1">
      <alignment horizontal="left" vertical="center" wrapText="1"/>
    </xf>
    <xf numFmtId="0" fontId="40" fillId="6" borderId="11" xfId="2" applyFont="1" applyFill="1" applyBorder="1" applyAlignment="1">
      <alignment horizontal="left" vertical="center" wrapText="1"/>
    </xf>
    <xf numFmtId="0" fontId="40" fillId="6" borderId="12" xfId="2" applyFont="1" applyFill="1" applyBorder="1" applyAlignment="1">
      <alignment horizontal="left" vertical="center" wrapText="1"/>
    </xf>
    <xf numFmtId="49" fontId="38" fillId="7" borderId="11" xfId="0" applyNumberFormat="1" applyFont="1" applyFill="1" applyBorder="1" applyAlignment="1">
      <alignment horizontal="left" vertical="center" wrapText="1"/>
    </xf>
    <xf numFmtId="49" fontId="38" fillId="7" borderId="12" xfId="0" applyNumberFormat="1" applyFont="1" applyFill="1" applyBorder="1" applyAlignment="1">
      <alignment horizontal="left" vertical="center" wrapText="1"/>
    </xf>
    <xf numFmtId="0" fontId="38" fillId="7" borderId="14" xfId="0" applyNumberFormat="1" applyFont="1" applyFill="1" applyBorder="1" applyAlignment="1">
      <alignment horizontal="center" vertical="center" wrapText="1"/>
    </xf>
    <xf numFmtId="0" fontId="38" fillId="7" borderId="15" xfId="0" applyNumberFormat="1" applyFont="1" applyFill="1" applyBorder="1" applyAlignment="1">
      <alignment horizontal="center" vertical="center" wrapText="1"/>
    </xf>
  </cellXfs>
  <cellStyles count="707">
    <cellStyle name="20 % - Accent1 2" xfId="10"/>
    <cellStyle name="20 % - Accent1 2 2" xfId="69"/>
    <cellStyle name="20 % - Accent1 2 2 2" xfId="135"/>
    <cellStyle name="20 % - Accent1 2 2 2 2" xfId="401"/>
    <cellStyle name="20 % - Accent1 2 2 2 3" xfId="533"/>
    <cellStyle name="20 % - Accent1 2 2 2 4" xfId="665"/>
    <cellStyle name="20 % - Accent1 2 2 2 5" xfId="269"/>
    <cellStyle name="20 % - Accent1 2 2 3" xfId="336"/>
    <cellStyle name="20 % - Accent1 2 2 4" xfId="468"/>
    <cellStyle name="20 % - Accent1 2 2 5" xfId="600"/>
    <cellStyle name="20 % - Accent1 2 2 6" xfId="204"/>
    <cellStyle name="20 % - Accent1 2 3" xfId="110"/>
    <cellStyle name="20 % - Accent1 2 3 2" xfId="376"/>
    <cellStyle name="20 % - Accent1 2 3 3" xfId="508"/>
    <cellStyle name="20 % - Accent1 2 3 4" xfId="640"/>
    <cellStyle name="20 % - Accent1 2 3 5" xfId="244"/>
    <cellStyle name="20 % - Accent1 2 4" xfId="311"/>
    <cellStyle name="20 % - Accent1 2 5" xfId="443"/>
    <cellStyle name="20 % - Accent1 2 6" xfId="575"/>
    <cellStyle name="20 % - Accent1 2 7" xfId="179"/>
    <cellStyle name="20 % - Accent1 3" xfId="57"/>
    <cellStyle name="20 % - Accent1 3 2" xfId="82"/>
    <cellStyle name="20 % - Accent1 3 2 2" xfId="148"/>
    <cellStyle name="20 % - Accent1 3 2 2 2" xfId="414"/>
    <cellStyle name="20 % - Accent1 3 2 2 3" xfId="546"/>
    <cellStyle name="20 % - Accent1 3 2 2 4" xfId="678"/>
    <cellStyle name="20 % - Accent1 3 2 2 5" xfId="282"/>
    <cellStyle name="20 % - Accent1 3 2 3" xfId="349"/>
    <cellStyle name="20 % - Accent1 3 2 4" xfId="481"/>
    <cellStyle name="20 % - Accent1 3 2 5" xfId="613"/>
    <cellStyle name="20 % - Accent1 3 2 6" xfId="217"/>
    <cellStyle name="20 % - Accent1 3 3" xfId="123"/>
    <cellStyle name="20 % - Accent1 3 3 2" xfId="389"/>
    <cellStyle name="20 % - Accent1 3 3 3" xfId="521"/>
    <cellStyle name="20 % - Accent1 3 3 4" xfId="653"/>
    <cellStyle name="20 % - Accent1 3 3 5" xfId="257"/>
    <cellStyle name="20 % - Accent1 3 4" xfId="324"/>
    <cellStyle name="20 % - Accent1 3 5" xfId="456"/>
    <cellStyle name="20 % - Accent1 3 6" xfId="588"/>
    <cellStyle name="20 % - Accent1 3 7" xfId="192"/>
    <cellStyle name="20 % - Accent1 4" xfId="94"/>
    <cellStyle name="20 % - Accent1 4 2" xfId="160"/>
    <cellStyle name="20 % - Accent1 4 2 2" xfId="426"/>
    <cellStyle name="20 % - Accent1 4 2 3" xfId="558"/>
    <cellStyle name="20 % - Accent1 4 2 4" xfId="690"/>
    <cellStyle name="20 % - Accent1 4 2 5" xfId="294"/>
    <cellStyle name="20 % - Accent1 4 3" xfId="361"/>
    <cellStyle name="20 % - Accent1 4 4" xfId="493"/>
    <cellStyle name="20 % - Accent1 4 5" xfId="625"/>
    <cellStyle name="20 % - Accent1 4 6" xfId="229"/>
    <cellStyle name="20 % - Accent2 2" xfId="11"/>
    <cellStyle name="20 % - Accent2 2 2" xfId="70"/>
    <cellStyle name="20 % - Accent2 2 2 2" xfId="136"/>
    <cellStyle name="20 % - Accent2 2 2 2 2" xfId="402"/>
    <cellStyle name="20 % - Accent2 2 2 2 3" xfId="534"/>
    <cellStyle name="20 % - Accent2 2 2 2 4" xfId="666"/>
    <cellStyle name="20 % - Accent2 2 2 2 5" xfId="270"/>
    <cellStyle name="20 % - Accent2 2 2 3" xfId="337"/>
    <cellStyle name="20 % - Accent2 2 2 4" xfId="469"/>
    <cellStyle name="20 % - Accent2 2 2 5" xfId="601"/>
    <cellStyle name="20 % - Accent2 2 2 6" xfId="205"/>
    <cellStyle name="20 % - Accent2 2 3" xfId="111"/>
    <cellStyle name="20 % - Accent2 2 3 2" xfId="377"/>
    <cellStyle name="20 % - Accent2 2 3 3" xfId="509"/>
    <cellStyle name="20 % - Accent2 2 3 4" xfId="641"/>
    <cellStyle name="20 % - Accent2 2 3 5" xfId="245"/>
    <cellStyle name="20 % - Accent2 2 4" xfId="312"/>
    <cellStyle name="20 % - Accent2 2 5" xfId="444"/>
    <cellStyle name="20 % - Accent2 2 6" xfId="576"/>
    <cellStyle name="20 % - Accent2 2 7" xfId="180"/>
    <cellStyle name="20 % - Accent2 3" xfId="58"/>
    <cellStyle name="20 % - Accent2 3 2" xfId="83"/>
    <cellStyle name="20 % - Accent2 3 2 2" xfId="149"/>
    <cellStyle name="20 % - Accent2 3 2 2 2" xfId="415"/>
    <cellStyle name="20 % - Accent2 3 2 2 3" xfId="547"/>
    <cellStyle name="20 % - Accent2 3 2 2 4" xfId="679"/>
    <cellStyle name="20 % - Accent2 3 2 2 5" xfId="283"/>
    <cellStyle name="20 % - Accent2 3 2 3" xfId="350"/>
    <cellStyle name="20 % - Accent2 3 2 4" xfId="482"/>
    <cellStyle name="20 % - Accent2 3 2 5" xfId="614"/>
    <cellStyle name="20 % - Accent2 3 2 6" xfId="218"/>
    <cellStyle name="20 % - Accent2 3 3" xfId="124"/>
    <cellStyle name="20 % - Accent2 3 3 2" xfId="390"/>
    <cellStyle name="20 % - Accent2 3 3 3" xfId="522"/>
    <cellStyle name="20 % - Accent2 3 3 4" xfId="654"/>
    <cellStyle name="20 % - Accent2 3 3 5" xfId="258"/>
    <cellStyle name="20 % - Accent2 3 4" xfId="325"/>
    <cellStyle name="20 % - Accent2 3 5" xfId="457"/>
    <cellStyle name="20 % - Accent2 3 6" xfId="589"/>
    <cellStyle name="20 % - Accent2 3 7" xfId="193"/>
    <cellStyle name="20 % - Accent2 4" xfId="95"/>
    <cellStyle name="20 % - Accent2 4 2" xfId="161"/>
    <cellStyle name="20 % - Accent2 4 2 2" xfId="427"/>
    <cellStyle name="20 % - Accent2 4 2 3" xfId="559"/>
    <cellStyle name="20 % - Accent2 4 2 4" xfId="691"/>
    <cellStyle name="20 % - Accent2 4 2 5" xfId="295"/>
    <cellStyle name="20 % - Accent2 4 3" xfId="362"/>
    <cellStyle name="20 % - Accent2 4 4" xfId="494"/>
    <cellStyle name="20 % - Accent2 4 5" xfId="626"/>
    <cellStyle name="20 % - Accent2 4 6" xfId="230"/>
    <cellStyle name="20 % - Accent3 2" xfId="12"/>
    <cellStyle name="20 % - Accent3 2 2" xfId="71"/>
    <cellStyle name="20 % - Accent3 2 2 2" xfId="137"/>
    <cellStyle name="20 % - Accent3 2 2 2 2" xfId="403"/>
    <cellStyle name="20 % - Accent3 2 2 2 3" xfId="535"/>
    <cellStyle name="20 % - Accent3 2 2 2 4" xfId="667"/>
    <cellStyle name="20 % - Accent3 2 2 2 5" xfId="271"/>
    <cellStyle name="20 % - Accent3 2 2 3" xfId="338"/>
    <cellStyle name="20 % - Accent3 2 2 4" xfId="470"/>
    <cellStyle name="20 % - Accent3 2 2 5" xfId="602"/>
    <cellStyle name="20 % - Accent3 2 2 6" xfId="206"/>
    <cellStyle name="20 % - Accent3 2 3" xfId="112"/>
    <cellStyle name="20 % - Accent3 2 3 2" xfId="378"/>
    <cellStyle name="20 % - Accent3 2 3 3" xfId="510"/>
    <cellStyle name="20 % - Accent3 2 3 4" xfId="642"/>
    <cellStyle name="20 % - Accent3 2 3 5" xfId="246"/>
    <cellStyle name="20 % - Accent3 2 4" xfId="313"/>
    <cellStyle name="20 % - Accent3 2 5" xfId="445"/>
    <cellStyle name="20 % - Accent3 2 6" xfId="577"/>
    <cellStyle name="20 % - Accent3 2 7" xfId="181"/>
    <cellStyle name="20 % - Accent3 3" xfId="59"/>
    <cellStyle name="20 % - Accent3 3 2" xfId="84"/>
    <cellStyle name="20 % - Accent3 3 2 2" xfId="150"/>
    <cellStyle name="20 % - Accent3 3 2 2 2" xfId="416"/>
    <cellStyle name="20 % - Accent3 3 2 2 3" xfId="548"/>
    <cellStyle name="20 % - Accent3 3 2 2 4" xfId="680"/>
    <cellStyle name="20 % - Accent3 3 2 2 5" xfId="284"/>
    <cellStyle name="20 % - Accent3 3 2 3" xfId="351"/>
    <cellStyle name="20 % - Accent3 3 2 4" xfId="483"/>
    <cellStyle name="20 % - Accent3 3 2 5" xfId="615"/>
    <cellStyle name="20 % - Accent3 3 2 6" xfId="219"/>
    <cellStyle name="20 % - Accent3 3 3" xfId="125"/>
    <cellStyle name="20 % - Accent3 3 3 2" xfId="391"/>
    <cellStyle name="20 % - Accent3 3 3 3" xfId="523"/>
    <cellStyle name="20 % - Accent3 3 3 4" xfId="655"/>
    <cellStyle name="20 % - Accent3 3 3 5" xfId="259"/>
    <cellStyle name="20 % - Accent3 3 4" xfId="326"/>
    <cellStyle name="20 % - Accent3 3 5" xfId="458"/>
    <cellStyle name="20 % - Accent3 3 6" xfId="590"/>
    <cellStyle name="20 % - Accent3 3 7" xfId="194"/>
    <cellStyle name="20 % - Accent3 4" xfId="96"/>
    <cellStyle name="20 % - Accent3 4 2" xfId="162"/>
    <cellStyle name="20 % - Accent3 4 2 2" xfId="428"/>
    <cellStyle name="20 % - Accent3 4 2 3" xfId="560"/>
    <cellStyle name="20 % - Accent3 4 2 4" xfId="692"/>
    <cellStyle name="20 % - Accent3 4 2 5" xfId="296"/>
    <cellStyle name="20 % - Accent3 4 3" xfId="363"/>
    <cellStyle name="20 % - Accent3 4 4" xfId="495"/>
    <cellStyle name="20 % - Accent3 4 5" xfId="627"/>
    <cellStyle name="20 % - Accent3 4 6" xfId="231"/>
    <cellStyle name="20 % - Accent4 2" xfId="13"/>
    <cellStyle name="20 % - Accent4 2 2" xfId="72"/>
    <cellStyle name="20 % - Accent4 2 2 2" xfId="138"/>
    <cellStyle name="20 % - Accent4 2 2 2 2" xfId="404"/>
    <cellStyle name="20 % - Accent4 2 2 2 3" xfId="536"/>
    <cellStyle name="20 % - Accent4 2 2 2 4" xfId="668"/>
    <cellStyle name="20 % - Accent4 2 2 2 5" xfId="272"/>
    <cellStyle name="20 % - Accent4 2 2 3" xfId="339"/>
    <cellStyle name="20 % - Accent4 2 2 4" xfId="471"/>
    <cellStyle name="20 % - Accent4 2 2 5" xfId="603"/>
    <cellStyle name="20 % - Accent4 2 2 6" xfId="207"/>
    <cellStyle name="20 % - Accent4 2 3" xfId="113"/>
    <cellStyle name="20 % - Accent4 2 3 2" xfId="379"/>
    <cellStyle name="20 % - Accent4 2 3 3" xfId="511"/>
    <cellStyle name="20 % - Accent4 2 3 4" xfId="643"/>
    <cellStyle name="20 % - Accent4 2 3 5" xfId="247"/>
    <cellStyle name="20 % - Accent4 2 4" xfId="314"/>
    <cellStyle name="20 % - Accent4 2 5" xfId="446"/>
    <cellStyle name="20 % - Accent4 2 6" xfId="578"/>
    <cellStyle name="20 % - Accent4 2 7" xfId="182"/>
    <cellStyle name="20 % - Accent4 3" xfId="60"/>
    <cellStyle name="20 % - Accent4 3 2" xfId="85"/>
    <cellStyle name="20 % - Accent4 3 2 2" xfId="151"/>
    <cellStyle name="20 % - Accent4 3 2 2 2" xfId="417"/>
    <cellStyle name="20 % - Accent4 3 2 2 3" xfId="549"/>
    <cellStyle name="20 % - Accent4 3 2 2 4" xfId="681"/>
    <cellStyle name="20 % - Accent4 3 2 2 5" xfId="285"/>
    <cellStyle name="20 % - Accent4 3 2 3" xfId="352"/>
    <cellStyle name="20 % - Accent4 3 2 4" xfId="484"/>
    <cellStyle name="20 % - Accent4 3 2 5" xfId="616"/>
    <cellStyle name="20 % - Accent4 3 2 6" xfId="220"/>
    <cellStyle name="20 % - Accent4 3 3" xfId="126"/>
    <cellStyle name="20 % - Accent4 3 3 2" xfId="392"/>
    <cellStyle name="20 % - Accent4 3 3 3" xfId="524"/>
    <cellStyle name="20 % - Accent4 3 3 4" xfId="656"/>
    <cellStyle name="20 % - Accent4 3 3 5" xfId="260"/>
    <cellStyle name="20 % - Accent4 3 4" xfId="327"/>
    <cellStyle name="20 % - Accent4 3 5" xfId="459"/>
    <cellStyle name="20 % - Accent4 3 6" xfId="591"/>
    <cellStyle name="20 % - Accent4 3 7" xfId="195"/>
    <cellStyle name="20 % - Accent4 4" xfId="97"/>
    <cellStyle name="20 % - Accent4 4 2" xfId="163"/>
    <cellStyle name="20 % - Accent4 4 2 2" xfId="429"/>
    <cellStyle name="20 % - Accent4 4 2 3" xfId="561"/>
    <cellStyle name="20 % - Accent4 4 2 4" xfId="693"/>
    <cellStyle name="20 % - Accent4 4 2 5" xfId="297"/>
    <cellStyle name="20 % - Accent4 4 3" xfId="364"/>
    <cellStyle name="20 % - Accent4 4 4" xfId="496"/>
    <cellStyle name="20 % - Accent4 4 5" xfId="628"/>
    <cellStyle name="20 % - Accent4 4 6" xfId="232"/>
    <cellStyle name="20 % - Accent5 2" xfId="14"/>
    <cellStyle name="20 % - Accent5 2 2" xfId="73"/>
    <cellStyle name="20 % - Accent5 2 2 2" xfId="139"/>
    <cellStyle name="20 % - Accent5 2 2 2 2" xfId="405"/>
    <cellStyle name="20 % - Accent5 2 2 2 3" xfId="537"/>
    <cellStyle name="20 % - Accent5 2 2 2 4" xfId="669"/>
    <cellStyle name="20 % - Accent5 2 2 2 5" xfId="273"/>
    <cellStyle name="20 % - Accent5 2 2 3" xfId="340"/>
    <cellStyle name="20 % - Accent5 2 2 4" xfId="472"/>
    <cellStyle name="20 % - Accent5 2 2 5" xfId="604"/>
    <cellStyle name="20 % - Accent5 2 2 6" xfId="208"/>
    <cellStyle name="20 % - Accent5 2 3" xfId="114"/>
    <cellStyle name="20 % - Accent5 2 3 2" xfId="380"/>
    <cellStyle name="20 % - Accent5 2 3 3" xfId="512"/>
    <cellStyle name="20 % - Accent5 2 3 4" xfId="644"/>
    <cellStyle name="20 % - Accent5 2 3 5" xfId="248"/>
    <cellStyle name="20 % - Accent5 2 4" xfId="315"/>
    <cellStyle name="20 % - Accent5 2 5" xfId="447"/>
    <cellStyle name="20 % - Accent5 2 6" xfId="579"/>
    <cellStyle name="20 % - Accent5 2 7" xfId="183"/>
    <cellStyle name="20 % - Accent5 3" xfId="61"/>
    <cellStyle name="20 % - Accent5 3 2" xfId="86"/>
    <cellStyle name="20 % - Accent5 3 2 2" xfId="152"/>
    <cellStyle name="20 % - Accent5 3 2 2 2" xfId="418"/>
    <cellStyle name="20 % - Accent5 3 2 2 3" xfId="550"/>
    <cellStyle name="20 % - Accent5 3 2 2 4" xfId="682"/>
    <cellStyle name="20 % - Accent5 3 2 2 5" xfId="286"/>
    <cellStyle name="20 % - Accent5 3 2 3" xfId="353"/>
    <cellStyle name="20 % - Accent5 3 2 4" xfId="485"/>
    <cellStyle name="20 % - Accent5 3 2 5" xfId="617"/>
    <cellStyle name="20 % - Accent5 3 2 6" xfId="221"/>
    <cellStyle name="20 % - Accent5 3 3" xfId="127"/>
    <cellStyle name="20 % - Accent5 3 3 2" xfId="393"/>
    <cellStyle name="20 % - Accent5 3 3 3" xfId="525"/>
    <cellStyle name="20 % - Accent5 3 3 4" xfId="657"/>
    <cellStyle name="20 % - Accent5 3 3 5" xfId="261"/>
    <cellStyle name="20 % - Accent5 3 4" xfId="328"/>
    <cellStyle name="20 % - Accent5 3 5" xfId="460"/>
    <cellStyle name="20 % - Accent5 3 6" xfId="592"/>
    <cellStyle name="20 % - Accent5 3 7" xfId="196"/>
    <cellStyle name="20 % - Accent5 4" xfId="98"/>
    <cellStyle name="20 % - Accent5 4 2" xfId="164"/>
    <cellStyle name="20 % - Accent5 4 2 2" xfId="430"/>
    <cellStyle name="20 % - Accent5 4 2 3" xfId="562"/>
    <cellStyle name="20 % - Accent5 4 2 4" xfId="694"/>
    <cellStyle name="20 % - Accent5 4 2 5" xfId="298"/>
    <cellStyle name="20 % - Accent5 4 3" xfId="365"/>
    <cellStyle name="20 % - Accent5 4 4" xfId="497"/>
    <cellStyle name="20 % - Accent5 4 5" xfId="629"/>
    <cellStyle name="20 % - Accent5 4 6" xfId="233"/>
    <cellStyle name="20 % - Accent6 2" xfId="15"/>
    <cellStyle name="20 % - Accent6 2 2" xfId="74"/>
    <cellStyle name="20 % - Accent6 2 2 2" xfId="140"/>
    <cellStyle name="20 % - Accent6 2 2 2 2" xfId="406"/>
    <cellStyle name="20 % - Accent6 2 2 2 3" xfId="538"/>
    <cellStyle name="20 % - Accent6 2 2 2 4" xfId="670"/>
    <cellStyle name="20 % - Accent6 2 2 2 5" xfId="274"/>
    <cellStyle name="20 % - Accent6 2 2 3" xfId="341"/>
    <cellStyle name="20 % - Accent6 2 2 4" xfId="473"/>
    <cellStyle name="20 % - Accent6 2 2 5" xfId="605"/>
    <cellStyle name="20 % - Accent6 2 2 6" xfId="209"/>
    <cellStyle name="20 % - Accent6 2 3" xfId="115"/>
    <cellStyle name="20 % - Accent6 2 3 2" xfId="381"/>
    <cellStyle name="20 % - Accent6 2 3 3" xfId="513"/>
    <cellStyle name="20 % - Accent6 2 3 4" xfId="645"/>
    <cellStyle name="20 % - Accent6 2 3 5" xfId="249"/>
    <cellStyle name="20 % - Accent6 2 4" xfId="316"/>
    <cellStyle name="20 % - Accent6 2 5" xfId="448"/>
    <cellStyle name="20 % - Accent6 2 6" xfId="580"/>
    <cellStyle name="20 % - Accent6 2 7" xfId="184"/>
    <cellStyle name="20 % - Accent6 3" xfId="62"/>
    <cellStyle name="20 % - Accent6 3 2" xfId="87"/>
    <cellStyle name="20 % - Accent6 3 2 2" xfId="153"/>
    <cellStyle name="20 % - Accent6 3 2 2 2" xfId="419"/>
    <cellStyle name="20 % - Accent6 3 2 2 3" xfId="551"/>
    <cellStyle name="20 % - Accent6 3 2 2 4" xfId="683"/>
    <cellStyle name="20 % - Accent6 3 2 2 5" xfId="287"/>
    <cellStyle name="20 % - Accent6 3 2 3" xfId="354"/>
    <cellStyle name="20 % - Accent6 3 2 4" xfId="486"/>
    <cellStyle name="20 % - Accent6 3 2 5" xfId="618"/>
    <cellStyle name="20 % - Accent6 3 2 6" xfId="222"/>
    <cellStyle name="20 % - Accent6 3 3" xfId="128"/>
    <cellStyle name="20 % - Accent6 3 3 2" xfId="394"/>
    <cellStyle name="20 % - Accent6 3 3 3" xfId="526"/>
    <cellStyle name="20 % - Accent6 3 3 4" xfId="658"/>
    <cellStyle name="20 % - Accent6 3 3 5" xfId="262"/>
    <cellStyle name="20 % - Accent6 3 4" xfId="329"/>
    <cellStyle name="20 % - Accent6 3 5" xfId="461"/>
    <cellStyle name="20 % - Accent6 3 6" xfId="593"/>
    <cellStyle name="20 % - Accent6 3 7" xfId="197"/>
    <cellStyle name="20 % - Accent6 4" xfId="99"/>
    <cellStyle name="20 % - Accent6 4 2" xfId="165"/>
    <cellStyle name="20 % - Accent6 4 2 2" xfId="431"/>
    <cellStyle name="20 % - Accent6 4 2 3" xfId="563"/>
    <cellStyle name="20 % - Accent6 4 2 4" xfId="695"/>
    <cellStyle name="20 % - Accent6 4 2 5" xfId="299"/>
    <cellStyle name="20 % - Accent6 4 3" xfId="366"/>
    <cellStyle name="20 % - Accent6 4 4" xfId="498"/>
    <cellStyle name="20 % - Accent6 4 5" xfId="630"/>
    <cellStyle name="20 % - Accent6 4 6" xfId="234"/>
    <cellStyle name="40 % - Accent1 2" xfId="16"/>
    <cellStyle name="40 % - Accent1 2 2" xfId="75"/>
    <cellStyle name="40 % - Accent1 2 2 2" xfId="141"/>
    <cellStyle name="40 % - Accent1 2 2 2 2" xfId="407"/>
    <cellStyle name="40 % - Accent1 2 2 2 3" xfId="539"/>
    <cellStyle name="40 % - Accent1 2 2 2 4" xfId="671"/>
    <cellStyle name="40 % - Accent1 2 2 2 5" xfId="275"/>
    <cellStyle name="40 % - Accent1 2 2 3" xfId="342"/>
    <cellStyle name="40 % - Accent1 2 2 4" xfId="474"/>
    <cellStyle name="40 % - Accent1 2 2 5" xfId="606"/>
    <cellStyle name="40 % - Accent1 2 2 6" xfId="210"/>
    <cellStyle name="40 % - Accent1 2 3" xfId="116"/>
    <cellStyle name="40 % - Accent1 2 3 2" xfId="382"/>
    <cellStyle name="40 % - Accent1 2 3 3" xfId="514"/>
    <cellStyle name="40 % - Accent1 2 3 4" xfId="646"/>
    <cellStyle name="40 % - Accent1 2 3 5" xfId="250"/>
    <cellStyle name="40 % - Accent1 2 4" xfId="317"/>
    <cellStyle name="40 % - Accent1 2 5" xfId="449"/>
    <cellStyle name="40 % - Accent1 2 6" xfId="581"/>
    <cellStyle name="40 % - Accent1 2 7" xfId="185"/>
    <cellStyle name="40 % - Accent1 3" xfId="63"/>
    <cellStyle name="40 % - Accent1 3 2" xfId="88"/>
    <cellStyle name="40 % - Accent1 3 2 2" xfId="154"/>
    <cellStyle name="40 % - Accent1 3 2 2 2" xfId="420"/>
    <cellStyle name="40 % - Accent1 3 2 2 3" xfId="552"/>
    <cellStyle name="40 % - Accent1 3 2 2 4" xfId="684"/>
    <cellStyle name="40 % - Accent1 3 2 2 5" xfId="288"/>
    <cellStyle name="40 % - Accent1 3 2 3" xfId="355"/>
    <cellStyle name="40 % - Accent1 3 2 4" xfId="487"/>
    <cellStyle name="40 % - Accent1 3 2 5" xfId="619"/>
    <cellStyle name="40 % - Accent1 3 2 6" xfId="223"/>
    <cellStyle name="40 % - Accent1 3 3" xfId="129"/>
    <cellStyle name="40 % - Accent1 3 3 2" xfId="395"/>
    <cellStyle name="40 % - Accent1 3 3 3" xfId="527"/>
    <cellStyle name="40 % - Accent1 3 3 4" xfId="659"/>
    <cellStyle name="40 % - Accent1 3 3 5" xfId="263"/>
    <cellStyle name="40 % - Accent1 3 4" xfId="330"/>
    <cellStyle name="40 % - Accent1 3 5" xfId="462"/>
    <cellStyle name="40 % - Accent1 3 6" xfId="594"/>
    <cellStyle name="40 % - Accent1 3 7" xfId="198"/>
    <cellStyle name="40 % - Accent1 4" xfId="100"/>
    <cellStyle name="40 % - Accent1 4 2" xfId="166"/>
    <cellStyle name="40 % - Accent1 4 2 2" xfId="432"/>
    <cellStyle name="40 % - Accent1 4 2 3" xfId="564"/>
    <cellStyle name="40 % - Accent1 4 2 4" xfId="696"/>
    <cellStyle name="40 % - Accent1 4 2 5" xfId="300"/>
    <cellStyle name="40 % - Accent1 4 3" xfId="367"/>
    <cellStyle name="40 % - Accent1 4 4" xfId="499"/>
    <cellStyle name="40 % - Accent1 4 5" xfId="631"/>
    <cellStyle name="40 % - Accent1 4 6" xfId="235"/>
    <cellStyle name="40 % - Accent2 2" xfId="17"/>
    <cellStyle name="40 % - Accent2 2 2" xfId="76"/>
    <cellStyle name="40 % - Accent2 2 2 2" xfId="142"/>
    <cellStyle name="40 % - Accent2 2 2 2 2" xfId="408"/>
    <cellStyle name="40 % - Accent2 2 2 2 3" xfId="540"/>
    <cellStyle name="40 % - Accent2 2 2 2 4" xfId="672"/>
    <cellStyle name="40 % - Accent2 2 2 2 5" xfId="276"/>
    <cellStyle name="40 % - Accent2 2 2 3" xfId="343"/>
    <cellStyle name="40 % - Accent2 2 2 4" xfId="475"/>
    <cellStyle name="40 % - Accent2 2 2 5" xfId="607"/>
    <cellStyle name="40 % - Accent2 2 2 6" xfId="211"/>
    <cellStyle name="40 % - Accent2 2 3" xfId="117"/>
    <cellStyle name="40 % - Accent2 2 3 2" xfId="383"/>
    <cellStyle name="40 % - Accent2 2 3 3" xfId="515"/>
    <cellStyle name="40 % - Accent2 2 3 4" xfId="647"/>
    <cellStyle name="40 % - Accent2 2 3 5" xfId="251"/>
    <cellStyle name="40 % - Accent2 2 4" xfId="318"/>
    <cellStyle name="40 % - Accent2 2 5" xfId="450"/>
    <cellStyle name="40 % - Accent2 2 6" xfId="582"/>
    <cellStyle name="40 % - Accent2 2 7" xfId="186"/>
    <cellStyle name="40 % - Accent2 3" xfId="64"/>
    <cellStyle name="40 % - Accent2 3 2" xfId="89"/>
    <cellStyle name="40 % - Accent2 3 2 2" xfId="155"/>
    <cellStyle name="40 % - Accent2 3 2 2 2" xfId="421"/>
    <cellStyle name="40 % - Accent2 3 2 2 3" xfId="553"/>
    <cellStyle name="40 % - Accent2 3 2 2 4" xfId="685"/>
    <cellStyle name="40 % - Accent2 3 2 2 5" xfId="289"/>
    <cellStyle name="40 % - Accent2 3 2 3" xfId="356"/>
    <cellStyle name="40 % - Accent2 3 2 4" xfId="488"/>
    <cellStyle name="40 % - Accent2 3 2 5" xfId="620"/>
    <cellStyle name="40 % - Accent2 3 2 6" xfId="224"/>
    <cellStyle name="40 % - Accent2 3 3" xfId="130"/>
    <cellStyle name="40 % - Accent2 3 3 2" xfId="396"/>
    <cellStyle name="40 % - Accent2 3 3 3" xfId="528"/>
    <cellStyle name="40 % - Accent2 3 3 4" xfId="660"/>
    <cellStyle name="40 % - Accent2 3 3 5" xfId="264"/>
    <cellStyle name="40 % - Accent2 3 4" xfId="331"/>
    <cellStyle name="40 % - Accent2 3 5" xfId="463"/>
    <cellStyle name="40 % - Accent2 3 6" xfId="595"/>
    <cellStyle name="40 % - Accent2 3 7" xfId="199"/>
    <cellStyle name="40 % - Accent2 4" xfId="101"/>
    <cellStyle name="40 % - Accent2 4 2" xfId="167"/>
    <cellStyle name="40 % - Accent2 4 2 2" xfId="433"/>
    <cellStyle name="40 % - Accent2 4 2 3" xfId="565"/>
    <cellStyle name="40 % - Accent2 4 2 4" xfId="697"/>
    <cellStyle name="40 % - Accent2 4 2 5" xfId="301"/>
    <cellStyle name="40 % - Accent2 4 3" xfId="368"/>
    <cellStyle name="40 % - Accent2 4 4" xfId="500"/>
    <cellStyle name="40 % - Accent2 4 5" xfId="632"/>
    <cellStyle name="40 % - Accent2 4 6" xfId="236"/>
    <cellStyle name="40 % - Accent3 2" xfId="18"/>
    <cellStyle name="40 % - Accent3 2 2" xfId="77"/>
    <cellStyle name="40 % - Accent3 2 2 2" xfId="143"/>
    <cellStyle name="40 % - Accent3 2 2 2 2" xfId="409"/>
    <cellStyle name="40 % - Accent3 2 2 2 3" xfId="541"/>
    <cellStyle name="40 % - Accent3 2 2 2 4" xfId="673"/>
    <cellStyle name="40 % - Accent3 2 2 2 5" xfId="277"/>
    <cellStyle name="40 % - Accent3 2 2 3" xfId="344"/>
    <cellStyle name="40 % - Accent3 2 2 4" xfId="476"/>
    <cellStyle name="40 % - Accent3 2 2 5" xfId="608"/>
    <cellStyle name="40 % - Accent3 2 2 6" xfId="212"/>
    <cellStyle name="40 % - Accent3 2 3" xfId="118"/>
    <cellStyle name="40 % - Accent3 2 3 2" xfId="384"/>
    <cellStyle name="40 % - Accent3 2 3 3" xfId="516"/>
    <cellStyle name="40 % - Accent3 2 3 4" xfId="648"/>
    <cellStyle name="40 % - Accent3 2 3 5" xfId="252"/>
    <cellStyle name="40 % - Accent3 2 4" xfId="319"/>
    <cellStyle name="40 % - Accent3 2 5" xfId="451"/>
    <cellStyle name="40 % - Accent3 2 6" xfId="583"/>
    <cellStyle name="40 % - Accent3 2 7" xfId="187"/>
    <cellStyle name="40 % - Accent3 3" xfId="65"/>
    <cellStyle name="40 % - Accent3 3 2" xfId="90"/>
    <cellStyle name="40 % - Accent3 3 2 2" xfId="156"/>
    <cellStyle name="40 % - Accent3 3 2 2 2" xfId="422"/>
    <cellStyle name="40 % - Accent3 3 2 2 3" xfId="554"/>
    <cellStyle name="40 % - Accent3 3 2 2 4" xfId="686"/>
    <cellStyle name="40 % - Accent3 3 2 2 5" xfId="290"/>
    <cellStyle name="40 % - Accent3 3 2 3" xfId="357"/>
    <cellStyle name="40 % - Accent3 3 2 4" xfId="489"/>
    <cellStyle name="40 % - Accent3 3 2 5" xfId="621"/>
    <cellStyle name="40 % - Accent3 3 2 6" xfId="225"/>
    <cellStyle name="40 % - Accent3 3 3" xfId="131"/>
    <cellStyle name="40 % - Accent3 3 3 2" xfId="397"/>
    <cellStyle name="40 % - Accent3 3 3 3" xfId="529"/>
    <cellStyle name="40 % - Accent3 3 3 4" xfId="661"/>
    <cellStyle name="40 % - Accent3 3 3 5" xfId="265"/>
    <cellStyle name="40 % - Accent3 3 4" xfId="332"/>
    <cellStyle name="40 % - Accent3 3 5" xfId="464"/>
    <cellStyle name="40 % - Accent3 3 6" xfId="596"/>
    <cellStyle name="40 % - Accent3 3 7" xfId="200"/>
    <cellStyle name="40 % - Accent3 4" xfId="102"/>
    <cellStyle name="40 % - Accent3 4 2" xfId="168"/>
    <cellStyle name="40 % - Accent3 4 2 2" xfId="434"/>
    <cellStyle name="40 % - Accent3 4 2 3" xfId="566"/>
    <cellStyle name="40 % - Accent3 4 2 4" xfId="698"/>
    <cellStyle name="40 % - Accent3 4 2 5" xfId="302"/>
    <cellStyle name="40 % - Accent3 4 3" xfId="369"/>
    <cellStyle name="40 % - Accent3 4 4" xfId="501"/>
    <cellStyle name="40 % - Accent3 4 5" xfId="633"/>
    <cellStyle name="40 % - Accent3 4 6" xfId="237"/>
    <cellStyle name="40 % - Accent4 2" xfId="19"/>
    <cellStyle name="40 % - Accent4 2 2" xfId="78"/>
    <cellStyle name="40 % - Accent4 2 2 2" xfId="144"/>
    <cellStyle name="40 % - Accent4 2 2 2 2" xfId="410"/>
    <cellStyle name="40 % - Accent4 2 2 2 3" xfId="542"/>
    <cellStyle name="40 % - Accent4 2 2 2 4" xfId="674"/>
    <cellStyle name="40 % - Accent4 2 2 2 5" xfId="278"/>
    <cellStyle name="40 % - Accent4 2 2 3" xfId="345"/>
    <cellStyle name="40 % - Accent4 2 2 4" xfId="477"/>
    <cellStyle name="40 % - Accent4 2 2 5" xfId="609"/>
    <cellStyle name="40 % - Accent4 2 2 6" xfId="213"/>
    <cellStyle name="40 % - Accent4 2 3" xfId="119"/>
    <cellStyle name="40 % - Accent4 2 3 2" xfId="385"/>
    <cellStyle name="40 % - Accent4 2 3 3" xfId="517"/>
    <cellStyle name="40 % - Accent4 2 3 4" xfId="649"/>
    <cellStyle name="40 % - Accent4 2 3 5" xfId="253"/>
    <cellStyle name="40 % - Accent4 2 4" xfId="320"/>
    <cellStyle name="40 % - Accent4 2 5" xfId="452"/>
    <cellStyle name="40 % - Accent4 2 6" xfId="584"/>
    <cellStyle name="40 % - Accent4 2 7" xfId="188"/>
    <cellStyle name="40 % - Accent4 3" xfId="66"/>
    <cellStyle name="40 % - Accent4 3 2" xfId="91"/>
    <cellStyle name="40 % - Accent4 3 2 2" xfId="157"/>
    <cellStyle name="40 % - Accent4 3 2 2 2" xfId="423"/>
    <cellStyle name="40 % - Accent4 3 2 2 3" xfId="555"/>
    <cellStyle name="40 % - Accent4 3 2 2 4" xfId="687"/>
    <cellStyle name="40 % - Accent4 3 2 2 5" xfId="291"/>
    <cellStyle name="40 % - Accent4 3 2 3" xfId="358"/>
    <cellStyle name="40 % - Accent4 3 2 4" xfId="490"/>
    <cellStyle name="40 % - Accent4 3 2 5" xfId="622"/>
    <cellStyle name="40 % - Accent4 3 2 6" xfId="226"/>
    <cellStyle name="40 % - Accent4 3 3" xfId="132"/>
    <cellStyle name="40 % - Accent4 3 3 2" xfId="398"/>
    <cellStyle name="40 % - Accent4 3 3 3" xfId="530"/>
    <cellStyle name="40 % - Accent4 3 3 4" xfId="662"/>
    <cellStyle name="40 % - Accent4 3 3 5" xfId="266"/>
    <cellStyle name="40 % - Accent4 3 4" xfId="333"/>
    <cellStyle name="40 % - Accent4 3 5" xfId="465"/>
    <cellStyle name="40 % - Accent4 3 6" xfId="597"/>
    <cellStyle name="40 % - Accent4 3 7" xfId="201"/>
    <cellStyle name="40 % - Accent4 4" xfId="103"/>
    <cellStyle name="40 % - Accent4 4 2" xfId="169"/>
    <cellStyle name="40 % - Accent4 4 2 2" xfId="435"/>
    <cellStyle name="40 % - Accent4 4 2 3" xfId="567"/>
    <cellStyle name="40 % - Accent4 4 2 4" xfId="699"/>
    <cellStyle name="40 % - Accent4 4 2 5" xfId="303"/>
    <cellStyle name="40 % - Accent4 4 3" xfId="370"/>
    <cellStyle name="40 % - Accent4 4 4" xfId="502"/>
    <cellStyle name="40 % - Accent4 4 5" xfId="634"/>
    <cellStyle name="40 % - Accent4 4 6" xfId="238"/>
    <cellStyle name="40 % - Accent5 2" xfId="20"/>
    <cellStyle name="40 % - Accent5 2 2" xfId="79"/>
    <cellStyle name="40 % - Accent5 2 2 2" xfId="145"/>
    <cellStyle name="40 % - Accent5 2 2 2 2" xfId="411"/>
    <cellStyle name="40 % - Accent5 2 2 2 3" xfId="543"/>
    <cellStyle name="40 % - Accent5 2 2 2 4" xfId="675"/>
    <cellStyle name="40 % - Accent5 2 2 2 5" xfId="279"/>
    <cellStyle name="40 % - Accent5 2 2 3" xfId="346"/>
    <cellStyle name="40 % - Accent5 2 2 4" xfId="478"/>
    <cellStyle name="40 % - Accent5 2 2 5" xfId="610"/>
    <cellStyle name="40 % - Accent5 2 2 6" xfId="214"/>
    <cellStyle name="40 % - Accent5 2 3" xfId="120"/>
    <cellStyle name="40 % - Accent5 2 3 2" xfId="386"/>
    <cellStyle name="40 % - Accent5 2 3 3" xfId="518"/>
    <cellStyle name="40 % - Accent5 2 3 4" xfId="650"/>
    <cellStyle name="40 % - Accent5 2 3 5" xfId="254"/>
    <cellStyle name="40 % - Accent5 2 4" xfId="321"/>
    <cellStyle name="40 % - Accent5 2 5" xfId="453"/>
    <cellStyle name="40 % - Accent5 2 6" xfId="585"/>
    <cellStyle name="40 % - Accent5 2 7" xfId="189"/>
    <cellStyle name="40 % - Accent5 3" xfId="67"/>
    <cellStyle name="40 % - Accent5 3 2" xfId="92"/>
    <cellStyle name="40 % - Accent5 3 2 2" xfId="158"/>
    <cellStyle name="40 % - Accent5 3 2 2 2" xfId="424"/>
    <cellStyle name="40 % - Accent5 3 2 2 3" xfId="556"/>
    <cellStyle name="40 % - Accent5 3 2 2 4" xfId="688"/>
    <cellStyle name="40 % - Accent5 3 2 2 5" xfId="292"/>
    <cellStyle name="40 % - Accent5 3 2 3" xfId="359"/>
    <cellStyle name="40 % - Accent5 3 2 4" xfId="491"/>
    <cellStyle name="40 % - Accent5 3 2 5" xfId="623"/>
    <cellStyle name="40 % - Accent5 3 2 6" xfId="227"/>
    <cellStyle name="40 % - Accent5 3 3" xfId="133"/>
    <cellStyle name="40 % - Accent5 3 3 2" xfId="399"/>
    <cellStyle name="40 % - Accent5 3 3 3" xfId="531"/>
    <cellStyle name="40 % - Accent5 3 3 4" xfId="663"/>
    <cellStyle name="40 % - Accent5 3 3 5" xfId="267"/>
    <cellStyle name="40 % - Accent5 3 4" xfId="334"/>
    <cellStyle name="40 % - Accent5 3 5" xfId="466"/>
    <cellStyle name="40 % - Accent5 3 6" xfId="598"/>
    <cellStyle name="40 % - Accent5 3 7" xfId="202"/>
    <cellStyle name="40 % - Accent5 4" xfId="104"/>
    <cellStyle name="40 % - Accent5 4 2" xfId="170"/>
    <cellStyle name="40 % - Accent5 4 2 2" xfId="436"/>
    <cellStyle name="40 % - Accent5 4 2 3" xfId="568"/>
    <cellStyle name="40 % - Accent5 4 2 4" xfId="700"/>
    <cellStyle name="40 % - Accent5 4 2 5" xfId="304"/>
    <cellStyle name="40 % - Accent5 4 3" xfId="371"/>
    <cellStyle name="40 % - Accent5 4 4" xfId="503"/>
    <cellStyle name="40 % - Accent5 4 5" xfId="635"/>
    <cellStyle name="40 % - Accent5 4 6" xfId="239"/>
    <cellStyle name="40 % - Accent6 2" xfId="21"/>
    <cellStyle name="40 % - Accent6 2 2" xfId="80"/>
    <cellStyle name="40 % - Accent6 2 2 2" xfId="146"/>
    <cellStyle name="40 % - Accent6 2 2 2 2" xfId="412"/>
    <cellStyle name="40 % - Accent6 2 2 2 3" xfId="544"/>
    <cellStyle name="40 % - Accent6 2 2 2 4" xfId="676"/>
    <cellStyle name="40 % - Accent6 2 2 2 5" xfId="280"/>
    <cellStyle name="40 % - Accent6 2 2 3" xfId="347"/>
    <cellStyle name="40 % - Accent6 2 2 4" xfId="479"/>
    <cellStyle name="40 % - Accent6 2 2 5" xfId="611"/>
    <cellStyle name="40 % - Accent6 2 2 6" xfId="215"/>
    <cellStyle name="40 % - Accent6 2 3" xfId="121"/>
    <cellStyle name="40 % - Accent6 2 3 2" xfId="387"/>
    <cellStyle name="40 % - Accent6 2 3 3" xfId="519"/>
    <cellStyle name="40 % - Accent6 2 3 4" xfId="651"/>
    <cellStyle name="40 % - Accent6 2 3 5" xfId="255"/>
    <cellStyle name="40 % - Accent6 2 4" xfId="322"/>
    <cellStyle name="40 % - Accent6 2 5" xfId="454"/>
    <cellStyle name="40 % - Accent6 2 6" xfId="586"/>
    <cellStyle name="40 % - Accent6 2 7" xfId="190"/>
    <cellStyle name="40 % - Accent6 3" xfId="68"/>
    <cellStyle name="40 % - Accent6 3 2" xfId="93"/>
    <cellStyle name="40 % - Accent6 3 2 2" xfId="159"/>
    <cellStyle name="40 % - Accent6 3 2 2 2" xfId="425"/>
    <cellStyle name="40 % - Accent6 3 2 2 3" xfId="557"/>
    <cellStyle name="40 % - Accent6 3 2 2 4" xfId="689"/>
    <cellStyle name="40 % - Accent6 3 2 2 5" xfId="293"/>
    <cellStyle name="40 % - Accent6 3 2 3" xfId="360"/>
    <cellStyle name="40 % - Accent6 3 2 4" xfId="492"/>
    <cellStyle name="40 % - Accent6 3 2 5" xfId="624"/>
    <cellStyle name="40 % - Accent6 3 2 6" xfId="228"/>
    <cellStyle name="40 % - Accent6 3 3" xfId="134"/>
    <cellStyle name="40 % - Accent6 3 3 2" xfId="400"/>
    <cellStyle name="40 % - Accent6 3 3 3" xfId="532"/>
    <cellStyle name="40 % - Accent6 3 3 4" xfId="664"/>
    <cellStyle name="40 % - Accent6 3 3 5" xfId="268"/>
    <cellStyle name="40 % - Accent6 3 4" xfId="335"/>
    <cellStyle name="40 % - Accent6 3 5" xfId="467"/>
    <cellStyle name="40 % - Accent6 3 6" xfId="599"/>
    <cellStyle name="40 % - Accent6 3 7" xfId="203"/>
    <cellStyle name="40 % - Accent6 4" xfId="105"/>
    <cellStyle name="40 % - Accent6 4 2" xfId="171"/>
    <cellStyle name="40 % - Accent6 4 2 2" xfId="437"/>
    <cellStyle name="40 % - Accent6 4 2 3" xfId="569"/>
    <cellStyle name="40 % - Accent6 4 2 4" xfId="701"/>
    <cellStyle name="40 % - Accent6 4 2 5" xfId="305"/>
    <cellStyle name="40 % - Accent6 4 3" xfId="372"/>
    <cellStyle name="40 % - Accent6 4 4" xfId="504"/>
    <cellStyle name="40 % - Accent6 4 5" xfId="636"/>
    <cellStyle name="40 % - Accent6 4 6" xfId="240"/>
    <cellStyle name="60 % - Accent1 2" xfId="22"/>
    <cellStyle name="60 % - Accent2 2" xfId="23"/>
    <cellStyle name="60 % - Accent3 2" xfId="24"/>
    <cellStyle name="60 % - Accent4 2" xfId="25"/>
    <cellStyle name="60 % - Accent5 2" xfId="26"/>
    <cellStyle name="60 % - Accent6 2" xfId="27"/>
    <cellStyle name="Avertissement 2" xfId="28"/>
    <cellStyle name="Calcul 2" xfId="29"/>
    <cellStyle name="Cellule liée 2" xfId="30"/>
    <cellStyle name="Commentaire 2" xfId="31"/>
    <cellStyle name="Entrée 2" xfId="32"/>
    <cellStyle name="Euro" xfId="33"/>
    <cellStyle name="Euro 2" xfId="34"/>
    <cellStyle name="Insatisfaisant 2" xfId="35"/>
    <cellStyle name="Milliers 2" xfId="7"/>
    <cellStyle name="Milliers 2 2" xfId="37"/>
    <cellStyle name="Milliers 3" xfId="36"/>
    <cellStyle name="Milliers 4" xfId="107"/>
    <cellStyle name="Milliers 4 2" xfId="173"/>
    <cellStyle name="Milliers 4 2 2" xfId="439"/>
    <cellStyle name="Milliers 4 2 3" xfId="571"/>
    <cellStyle name="Milliers 4 2 4" xfId="703"/>
    <cellStyle name="Milliers 4 2 5" xfId="307"/>
    <cellStyle name="Milliers 4 3" xfId="374"/>
    <cellStyle name="Milliers 4 4" xfId="506"/>
    <cellStyle name="Milliers 4 5" xfId="638"/>
    <cellStyle name="Milliers 4 6" xfId="242"/>
    <cellStyle name="Milliers 5" xfId="5"/>
    <cellStyle name="Monétaire 2" xfId="38"/>
    <cellStyle name="Monétaire 2 2" xfId="39"/>
    <cellStyle name="Monétaire 2 3" xfId="178"/>
    <cellStyle name="Monétaire 2 3 2" xfId="442"/>
    <cellStyle name="Monétaire 2 3 3" xfId="574"/>
    <cellStyle name="Monétaire 2 3 4" xfId="706"/>
    <cellStyle name="Monétaire 2 3 5" xfId="310"/>
    <cellStyle name="Neutre 2" xfId="40"/>
    <cellStyle name="Normal" xfId="0" builtinId="0"/>
    <cellStyle name="Normal 2" xfId="1"/>
    <cellStyle name="Normal 2 2" xfId="41"/>
    <cellStyle name="Normal 2 2 2" xfId="176"/>
    <cellStyle name="Normal 2 3" xfId="177"/>
    <cellStyle name="Normal 3" xfId="8"/>
    <cellStyle name="Normal 3 2" xfId="42"/>
    <cellStyle name="Normal 4" xfId="6"/>
    <cellStyle name="Normal 4 2" xfId="55"/>
    <cellStyle name="Normal 5" xfId="9"/>
    <cellStyle name="Normal 5 2" xfId="56"/>
    <cellStyle name="Normal 5 3" xfId="53"/>
    <cellStyle name="Normal 6" xfId="54"/>
    <cellStyle name="Normal 7" xfId="52"/>
    <cellStyle name="Normal 7 2" xfId="81"/>
    <cellStyle name="Normal 7 2 2" xfId="147"/>
    <cellStyle name="Normal 7 2 2 2" xfId="413"/>
    <cellStyle name="Normal 7 2 2 3" xfId="545"/>
    <cellStyle name="Normal 7 2 2 4" xfId="677"/>
    <cellStyle name="Normal 7 2 2 5" xfId="281"/>
    <cellStyle name="Normal 7 2 3" xfId="348"/>
    <cellStyle name="Normal 7 2 4" xfId="480"/>
    <cellStyle name="Normal 7 2 5" xfId="612"/>
    <cellStyle name="Normal 7 2 6" xfId="216"/>
    <cellStyle name="Normal 7 3" xfId="122"/>
    <cellStyle name="Normal 7 3 2" xfId="388"/>
    <cellStyle name="Normal 7 3 3" xfId="520"/>
    <cellStyle name="Normal 7 3 4" xfId="652"/>
    <cellStyle name="Normal 7 3 5" xfId="256"/>
    <cellStyle name="Normal 7 4" xfId="323"/>
    <cellStyle name="Normal 7 5" xfId="455"/>
    <cellStyle name="Normal 7 6" xfId="587"/>
    <cellStyle name="Normal 7 7" xfId="191"/>
    <cellStyle name="Normal 8" xfId="106"/>
    <cellStyle name="Normal 8 2" xfId="172"/>
    <cellStyle name="Normal 8 2 2" xfId="438"/>
    <cellStyle name="Normal 8 2 3" xfId="570"/>
    <cellStyle name="Normal 8 2 4" xfId="702"/>
    <cellStyle name="Normal 8 2 5" xfId="306"/>
    <cellStyle name="Normal 8 3" xfId="373"/>
    <cellStyle name="Normal 8 4" xfId="505"/>
    <cellStyle name="Normal 8 5" xfId="637"/>
    <cellStyle name="Normal 8 6" xfId="241"/>
    <cellStyle name="Normal 9" xfId="175"/>
    <cellStyle name="Normal 9 2" xfId="441"/>
    <cellStyle name="Normal 9 3" xfId="573"/>
    <cellStyle name="Normal 9 4" xfId="705"/>
    <cellStyle name="Normal 9 5" xfId="309"/>
    <cellStyle name="Normal_Feuil1" xfId="2"/>
    <cellStyle name="Pourcentage" xfId="3" builtinId="5"/>
    <cellStyle name="Pourcentage 2" xfId="108"/>
    <cellStyle name="Pourcentage 2 2" xfId="174"/>
    <cellStyle name="Pourcentage 2 2 2" xfId="440"/>
    <cellStyle name="Pourcentage 2 2 3" xfId="572"/>
    <cellStyle name="Pourcentage 2 2 4" xfId="704"/>
    <cellStyle name="Pourcentage 2 2 5" xfId="308"/>
    <cellStyle name="Pourcentage 2 3" xfId="375"/>
    <cellStyle name="Pourcentage 2 4" xfId="507"/>
    <cellStyle name="Pourcentage 2 5" xfId="639"/>
    <cellStyle name="Pourcentage 2 6" xfId="243"/>
    <cellStyle name="Pourcentage 3" xfId="109"/>
    <cellStyle name="Pourcentage 4" xfId="4"/>
    <cellStyle name="Satisfaisant 2" xfId="43"/>
    <cellStyle name="Sortie 2" xfId="44"/>
    <cellStyle name="Texte explicatif 2" xfId="45"/>
    <cellStyle name="Titre 2" xfId="46"/>
    <cellStyle name="Titre 1 2" xfId="47"/>
    <cellStyle name="Titre 2 2" xfId="48"/>
    <cellStyle name="Titre 3 2" xfId="49"/>
    <cellStyle name="Titre 4 2" xfId="50"/>
    <cellStyle name="Vérification 2" xfId="51"/>
  </cellStyles>
  <dxfs count="0"/>
  <tableStyles count="0" defaultTableStyle="TableStyleMedium9" defaultPivotStyle="PivotStyleLight16"/>
  <colors>
    <mruColors>
      <color rgb="FF0000FF"/>
      <color rgb="FF009900"/>
      <color rgb="FFCCFF33"/>
      <color rgb="FFFFEFEF"/>
      <color rgb="FFFFFFCC"/>
      <color rgb="FFFFFF99"/>
      <color rgb="FFE5FFE5"/>
      <color rgb="FFFFFF66"/>
      <color rgb="FFFF99FF"/>
      <color rgb="FF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55880</xdr:colOff>
      <xdr:row>22</xdr:row>
      <xdr:rowOff>0</xdr:rowOff>
    </xdr:from>
    <xdr:to>
      <xdr:col>6</xdr:col>
      <xdr:colOff>721360</xdr:colOff>
      <xdr:row>38</xdr:row>
      <xdr:rowOff>55880</xdr:rowOff>
    </xdr:to>
    <xdr:sp macro="" textlink="">
      <xdr:nvSpPr>
        <xdr:cNvPr id="4" name="Text Box 5">
          <a:extLst>
            <a:ext uri="{FF2B5EF4-FFF2-40B4-BE49-F238E27FC236}">
              <a16:creationId xmlns="" xmlns:a16="http://schemas.microsoft.com/office/drawing/2014/main" id="{00000000-0008-0000-0000-000004000000}"/>
            </a:ext>
          </a:extLst>
        </xdr:cNvPr>
        <xdr:cNvSpPr txBox="1">
          <a:spLocks noChangeArrowheads="1"/>
        </xdr:cNvSpPr>
      </xdr:nvSpPr>
      <xdr:spPr bwMode="auto">
        <a:xfrm>
          <a:off x="848360" y="3688080"/>
          <a:ext cx="4627880" cy="2738120"/>
        </a:xfrm>
        <a:prstGeom prst="rect">
          <a:avLst/>
        </a:prstGeom>
        <a:noFill/>
        <a:ln w="9525">
          <a:noFill/>
          <a:miter lim="800000"/>
          <a:headEnd/>
          <a:tailEnd/>
        </a:ln>
      </xdr:spPr>
      <xdr:txBody>
        <a:bodyPr vertOverflow="clip" wrap="square" lIns="91440" tIns="45720" rIns="91440" bIns="45720" anchor="ctr" upright="1"/>
        <a:lstStyle/>
        <a:p>
          <a:pPr algn="ctr" rtl="1">
            <a:defRPr sz="1000"/>
          </a:pPr>
          <a:r>
            <a:rPr lang="fr-FR" sz="2400" b="1" i="0" strike="noStrike">
              <a:solidFill>
                <a:srgbClr val="333333"/>
              </a:solidFill>
              <a:latin typeface="Century Gothic"/>
            </a:rPr>
            <a:t>CPOM - Annexe 4 </a:t>
          </a:r>
          <a:endParaRPr lang="fr-FR" sz="2400" b="1" i="1" strike="noStrike">
            <a:solidFill>
              <a:srgbClr val="333333"/>
            </a:solidFill>
            <a:latin typeface="Century Gothic"/>
          </a:endParaRPr>
        </a:p>
        <a:p>
          <a:pPr algn="ctr" rtl="1">
            <a:defRPr sz="1000"/>
          </a:pPr>
          <a:r>
            <a:rPr lang="fr-FR" sz="2200" b="0" i="0" strike="noStrike">
              <a:solidFill>
                <a:srgbClr val="333333"/>
              </a:solidFill>
              <a:latin typeface="Century Gothic"/>
            </a:rPr>
            <a:t>  </a:t>
          </a:r>
          <a:endParaRPr lang="fr-FR" sz="2400" b="0" i="0" strike="noStrike">
            <a:solidFill>
              <a:srgbClr val="666699"/>
            </a:solidFill>
            <a:latin typeface="Century Gothic"/>
          </a:endParaRPr>
        </a:p>
        <a:p>
          <a:pPr algn="ctr" rtl="1">
            <a:defRPr sz="1000"/>
          </a:pPr>
          <a:r>
            <a:rPr lang="fr-FR" sz="2400" b="1" i="0" strike="noStrike">
              <a:solidFill>
                <a:srgbClr val="CC3300"/>
              </a:solidFill>
              <a:latin typeface="Century Gothic"/>
            </a:rPr>
            <a:t>Activité</a:t>
          </a:r>
          <a:r>
            <a:rPr lang="fr-FR" sz="2400" b="1" i="0" strike="noStrike" baseline="0">
              <a:solidFill>
                <a:srgbClr val="CC3300"/>
              </a:solidFill>
              <a:latin typeface="Century Gothic"/>
            </a:rPr>
            <a:t> contractualisée</a:t>
          </a:r>
          <a:endParaRPr lang="fr-FR" sz="2400" b="1" i="0" strike="noStrike">
            <a:solidFill>
              <a:srgbClr val="CC0000"/>
            </a:solidFill>
            <a:latin typeface="Century Gothic"/>
          </a:endParaRPr>
        </a:p>
      </xdr:txBody>
    </xdr:sp>
    <xdr:clientData/>
  </xdr:twoCellAnchor>
  <xdr:twoCellAnchor editAs="oneCell">
    <xdr:from>
      <xdr:col>0</xdr:col>
      <xdr:colOff>211455</xdr:colOff>
      <xdr:row>3</xdr:row>
      <xdr:rowOff>19049</xdr:rowOff>
    </xdr:from>
    <xdr:to>
      <xdr:col>2</xdr:col>
      <xdr:colOff>304800</xdr:colOff>
      <xdr:row>9</xdr:row>
      <xdr:rowOff>30480</xdr:rowOff>
    </xdr:to>
    <xdr:pic>
      <xdr:nvPicPr>
        <xdr:cNvPr id="7" name="Image 6" descr="O:\COMMUNICATION\02. CHARTE GRAPHIQUE\01. Logos\Logo ARS ARA\Logo ARS_Normal_Quadri\2016_Logo_ARS-ARA_Normal_Quadri.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455" y="533399"/>
          <a:ext cx="1674495" cy="1040131"/>
        </a:xfrm>
        <a:prstGeom prst="rect">
          <a:avLst/>
        </a:prstGeom>
        <a:noFill/>
        <a:ln>
          <a:noFill/>
        </a:ln>
      </xdr:spPr>
    </xdr:pic>
    <xdr:clientData/>
  </xdr:twoCellAnchor>
  <xdr:oneCellAnchor>
    <xdr:from>
      <xdr:col>5</xdr:col>
      <xdr:colOff>689610</xdr:colOff>
      <xdr:row>3</xdr:row>
      <xdr:rowOff>76200</xdr:rowOff>
    </xdr:from>
    <xdr:ext cx="1636395" cy="876300"/>
    <xdr:sp macro="" textlink="">
      <xdr:nvSpPr>
        <xdr:cNvPr id="8" name="ZoneTexte 7"/>
        <xdr:cNvSpPr txBox="1"/>
      </xdr:nvSpPr>
      <xdr:spPr>
        <a:xfrm>
          <a:off x="4642485" y="590550"/>
          <a:ext cx="1636395" cy="876300"/>
        </a:xfrm>
        <a:prstGeom prst="rect">
          <a:avLst/>
        </a:prstGeom>
        <a:solidFill>
          <a:sysClr val="window" lastClr="FFFFFF"/>
        </a:solidFill>
        <a:ln w="25400" cap="flat" cmpd="sng" algn="ctr">
          <a:solidFill>
            <a:srgbClr val="009900"/>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1" i="0" u="none" strike="noStrike" kern="0" cap="none" spc="0" normalizeH="0" baseline="0" noProof="0">
              <a:ln>
                <a:noFill/>
              </a:ln>
              <a:solidFill>
                <a:srgbClr val="009900"/>
              </a:solidFill>
              <a:effectLst/>
              <a:uLnTx/>
              <a:uFillTx/>
              <a:latin typeface="Calibri"/>
              <a:ea typeface="+mn-ea"/>
              <a:cs typeface="+mn-cs"/>
            </a:rPr>
            <a:t>LOGO GESTIONNAIRE</a:t>
          </a:r>
        </a:p>
      </xdr:txBody>
    </xdr:sp>
    <xdr:clientData/>
  </xdr:oneCellAnchor>
  <xdr:oneCellAnchor>
    <xdr:from>
      <xdr:col>3</xdr:col>
      <xdr:colOff>158115</xdr:colOff>
      <xdr:row>3</xdr:row>
      <xdr:rowOff>76200</xdr:rowOff>
    </xdr:from>
    <xdr:ext cx="1531620" cy="868680"/>
    <xdr:sp macro="" textlink="">
      <xdr:nvSpPr>
        <xdr:cNvPr id="5" name="ZoneTexte 4"/>
        <xdr:cNvSpPr txBox="1"/>
      </xdr:nvSpPr>
      <xdr:spPr>
        <a:xfrm>
          <a:off x="2529840" y="590550"/>
          <a:ext cx="1531620" cy="868680"/>
        </a:xfrm>
        <a:prstGeom prst="rect">
          <a:avLst/>
        </a:prstGeom>
        <a:solidFill>
          <a:sysClr val="window" lastClr="FFFFFF"/>
        </a:solidFill>
        <a:ln w="25400" cap="flat" cmpd="sng" algn="ctr">
          <a:solidFill>
            <a:schemeClr val="accent6">
              <a:lumMod val="50000"/>
            </a:schemeClr>
          </a:solidFill>
          <a:prstDash val="solid"/>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1" i="0" u="none" strike="noStrike" kern="0" cap="none" spc="0" normalizeH="0" baseline="0" noProof="0">
              <a:ln>
                <a:noFill/>
              </a:ln>
              <a:solidFill>
                <a:schemeClr val="accent6">
                  <a:lumMod val="50000"/>
                </a:schemeClr>
              </a:solidFill>
              <a:effectLst/>
              <a:uLnTx/>
              <a:uFillTx/>
              <a:latin typeface="Calibri"/>
              <a:ea typeface="+mn-ea"/>
              <a:cs typeface="+mn-cs"/>
            </a:rPr>
            <a:t>LOGO CD</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400" b="0" i="0" u="none" strike="noStrike" kern="0" cap="none" spc="0" normalizeH="0" baseline="0" noProof="0">
              <a:ln>
                <a:noFill/>
              </a:ln>
              <a:solidFill>
                <a:schemeClr val="accent6">
                  <a:lumMod val="50000"/>
                </a:schemeClr>
              </a:solidFill>
              <a:effectLst/>
              <a:uLnTx/>
              <a:uFillTx/>
              <a:latin typeface="Calibri"/>
              <a:ea typeface="+mn-ea"/>
              <a:cs typeface="+mn-cs"/>
            </a:rPr>
            <a:t>(le cas échéant)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143934</xdr:colOff>
      <xdr:row>12</xdr:row>
      <xdr:rowOff>118532</xdr:rowOff>
    </xdr:from>
    <xdr:to>
      <xdr:col>13</xdr:col>
      <xdr:colOff>247650</xdr:colOff>
      <xdr:row>18</xdr:row>
      <xdr:rowOff>142875</xdr:rowOff>
    </xdr:to>
    <xdr:sp macro="" textlink="">
      <xdr:nvSpPr>
        <xdr:cNvPr id="2" name="Ellipse 1"/>
        <xdr:cNvSpPr/>
      </xdr:nvSpPr>
      <xdr:spPr>
        <a:xfrm>
          <a:off x="12288309" y="3652307"/>
          <a:ext cx="894291" cy="51964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14</xdr:col>
      <xdr:colOff>16933</xdr:colOff>
      <xdr:row>12</xdr:row>
      <xdr:rowOff>127000</xdr:rowOff>
    </xdr:from>
    <xdr:to>
      <xdr:col>15</xdr:col>
      <xdr:colOff>135467</xdr:colOff>
      <xdr:row>18</xdr:row>
      <xdr:rowOff>135467</xdr:rowOff>
    </xdr:to>
    <xdr:sp macro="" textlink="">
      <xdr:nvSpPr>
        <xdr:cNvPr id="3" name="Ellipse 2"/>
        <xdr:cNvSpPr/>
      </xdr:nvSpPr>
      <xdr:spPr>
        <a:xfrm>
          <a:off x="13817600" y="3691467"/>
          <a:ext cx="914400" cy="516467"/>
        </a:xfrm>
        <a:prstGeom prst="ellipse">
          <a:avLst/>
        </a:prstGeom>
        <a:noFill/>
        <a:ln>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16</xdr:col>
      <xdr:colOff>25400</xdr:colOff>
      <xdr:row>12</xdr:row>
      <xdr:rowOff>127000</xdr:rowOff>
    </xdr:from>
    <xdr:to>
      <xdr:col>17</xdr:col>
      <xdr:colOff>143933</xdr:colOff>
      <xdr:row>18</xdr:row>
      <xdr:rowOff>135467</xdr:rowOff>
    </xdr:to>
    <xdr:sp macro="" textlink="">
      <xdr:nvSpPr>
        <xdr:cNvPr id="4" name="Ellipse 3"/>
        <xdr:cNvSpPr/>
      </xdr:nvSpPr>
      <xdr:spPr>
        <a:xfrm>
          <a:off x="15417800" y="3691467"/>
          <a:ext cx="914400" cy="516467"/>
        </a:xfrm>
        <a:prstGeom prst="ellipse">
          <a:avLst/>
        </a:prstGeom>
        <a:noFill/>
        <a:ln>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HGA/CONTRACTUALISATION/2014_BaseCP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B"/>
      <sheetName val="Base"/>
      <sheetName val="Listes déroulantes"/>
      <sheetName val="Feuil1"/>
    </sheetNames>
    <sheetDataSet>
      <sheetData sheetId="0"/>
      <sheetData sheetId="1"/>
      <sheetData sheetId="2">
        <row r="1">
          <cell r="C1" t="str">
            <v>DepReg</v>
          </cell>
        </row>
        <row r="2">
          <cell r="A2" t="str">
            <v>C.A.M.S.P.</v>
          </cell>
          <cell r="C2" t="str">
            <v>D</v>
          </cell>
        </row>
        <row r="3">
          <cell r="A3" t="str">
            <v>C.L.I.C.</v>
          </cell>
          <cell r="C3" t="str">
            <v>R</v>
          </cell>
        </row>
        <row r="4">
          <cell r="A4" t="str">
            <v>C.M.P.P.</v>
          </cell>
        </row>
        <row r="5">
          <cell r="A5" t="str">
            <v>Ctre.Acc.Fam.Spécia.</v>
          </cell>
        </row>
        <row r="6">
          <cell r="A6" t="str">
            <v>Ctre.de Jour P.A.</v>
          </cell>
        </row>
        <row r="7">
          <cell r="A7" t="str">
            <v>Ctre.Préorient.Hand.</v>
          </cell>
        </row>
        <row r="8">
          <cell r="A8" t="str">
            <v>Ctre.Rééducat.Prof</v>
          </cell>
        </row>
        <row r="9">
          <cell r="A9" t="str">
            <v>Ctre.Ressources</v>
          </cell>
        </row>
        <row r="10">
          <cell r="A10" t="str">
            <v>E.S.A.T.</v>
          </cell>
        </row>
        <row r="11">
          <cell r="A11" t="str">
            <v>Etab.Acc.Temp.A.H.</v>
          </cell>
        </row>
        <row r="12">
          <cell r="A12" t="str">
            <v>Etab.Acc.Temp.E.H.</v>
          </cell>
        </row>
        <row r="13">
          <cell r="A13" t="str">
            <v>Etab.Acc.Temp.P.A.</v>
          </cell>
        </row>
        <row r="14">
          <cell r="A14" t="str">
            <v>Etab.Enf.ado.Poly.</v>
          </cell>
        </row>
        <row r="15">
          <cell r="A15" t="str">
            <v>Etab.Expér.A.H.</v>
          </cell>
        </row>
        <row r="16">
          <cell r="A16" t="str">
            <v>Etab.Expér.Enf.Hand.</v>
          </cell>
        </row>
        <row r="17">
          <cell r="A17" t="str">
            <v>Etab.Expér.P.A.</v>
          </cell>
        </row>
        <row r="18">
          <cell r="A18" t="str">
            <v>F.A.M.</v>
          </cell>
        </row>
        <row r="19">
          <cell r="A19" t="str">
            <v>Foyer de vie A.H.</v>
          </cell>
        </row>
        <row r="20">
          <cell r="A20" t="str">
            <v>Foyer Heb.Enf.Ado.H.</v>
          </cell>
        </row>
        <row r="21">
          <cell r="A21" t="str">
            <v>Foyer Héberg.A.H.</v>
          </cell>
        </row>
        <row r="22">
          <cell r="A22" t="str">
            <v>Foyer Poly.A.H.</v>
          </cell>
        </row>
        <row r="23">
          <cell r="A23" t="str">
            <v>Groupe d’Entraide Mutuelle</v>
          </cell>
        </row>
        <row r="24">
          <cell r="A24" t="str">
            <v>I.E.M.</v>
          </cell>
        </row>
        <row r="25">
          <cell r="A25" t="str">
            <v>I.M.E.</v>
          </cell>
        </row>
        <row r="26">
          <cell r="A26" t="str">
            <v>I.T.E.P.</v>
          </cell>
        </row>
        <row r="27">
          <cell r="A27" t="str">
            <v>Inst. Educ.Sensor. Sourd/Aveugle</v>
          </cell>
        </row>
        <row r="28">
          <cell r="A28" t="str">
            <v>Inst.Déf.Auditifs</v>
          </cell>
        </row>
        <row r="29">
          <cell r="A29" t="str">
            <v>Inst.Déf.Visuels</v>
          </cell>
        </row>
        <row r="30">
          <cell r="A30" t="str">
            <v>Logement Foyer</v>
          </cell>
        </row>
        <row r="31">
          <cell r="A31" t="str">
            <v>M.A.S.</v>
          </cell>
        </row>
        <row r="32">
          <cell r="A32" t="str">
            <v>Maison de Retraite</v>
          </cell>
        </row>
        <row r="33">
          <cell r="A33" t="str">
            <v>S.A.D.</v>
          </cell>
        </row>
        <row r="34">
          <cell r="A34" t="str">
            <v>S.A.M.S.A.H.</v>
          </cell>
        </row>
        <row r="35">
          <cell r="A35" t="str">
            <v>S.A.V.S.</v>
          </cell>
        </row>
        <row r="36">
          <cell r="A36" t="str">
            <v>S.P.A.S.A.D.</v>
          </cell>
        </row>
        <row r="37">
          <cell r="A37" t="str">
            <v>S.S.I.A.D.</v>
          </cell>
        </row>
        <row r="38">
          <cell r="A38" t="str">
            <v>Serv.Aide Pers.Agées</v>
          </cell>
        </row>
        <row r="39">
          <cell r="A39" t="str">
            <v>Serv.Educ.S.Soin.Dom</v>
          </cell>
        </row>
        <row r="40">
          <cell r="A40" t="str">
            <v>UEROS</v>
          </cell>
        </row>
      </sheetData>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zoomScale="80" zoomScaleNormal="80" workbookViewId="0">
      <selection activeCell="G18" sqref="G18"/>
    </sheetView>
  </sheetViews>
  <sheetFormatPr baseColWidth="10" defaultRowHeight="13.2"/>
  <sheetData/>
  <pageMargins left="0.31496062992125984" right="0.31496062992125984" top="0.19685039370078741" bottom="0.35433070866141736" header="0.31496062992125984" footer="0.31496062992125984"/>
  <pageSetup paperSize="9" orientation="portrait" r:id="rId1"/>
  <headerFooter>
    <oddFooter>&amp;C&amp;"Calibri,Normal"CPOM 20&amp;K0000FFXX&amp;K000000-20&amp;K0000FFXX&amp;K000000 OG &amp;K0000FFXXX&amp;K000000 / ARS Auvergne-Rhône-Alpes / &amp;K09-048Conseil Départemental XXX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52"/>
  <sheetViews>
    <sheetView tabSelected="1" topLeftCell="A46" zoomScaleNormal="100" zoomScaleSheetLayoutView="100" workbookViewId="0">
      <selection activeCell="G55" sqref="G55"/>
    </sheetView>
  </sheetViews>
  <sheetFormatPr baseColWidth="10" defaultColWidth="11.5546875" defaultRowHeight="13.8"/>
  <cols>
    <col min="1" max="1" width="11.5546875" style="209"/>
    <col min="2" max="2" width="19.44140625" style="209" customWidth="1"/>
    <col min="3" max="3" width="14.33203125" style="209" customWidth="1"/>
    <col min="4" max="4" width="7.6640625" style="209" customWidth="1"/>
    <col min="5" max="16384" width="11.5546875" style="209"/>
  </cols>
  <sheetData>
    <row r="1" spans="1:24" ht="23.4">
      <c r="A1" s="368" t="s">
        <v>79</v>
      </c>
      <c r="B1" s="368"/>
      <c r="C1" s="368"/>
      <c r="D1" s="368"/>
      <c r="E1" s="368"/>
      <c r="F1" s="368"/>
      <c r="G1" s="368"/>
      <c r="H1" s="368"/>
      <c r="I1" s="368"/>
      <c r="J1" s="368"/>
      <c r="K1" s="315"/>
      <c r="L1" s="315"/>
      <c r="M1" s="315"/>
      <c r="N1" s="315"/>
      <c r="O1" s="315"/>
    </row>
    <row r="2" spans="1:24" ht="9" customHeight="1">
      <c r="A2" s="371"/>
      <c r="B2" s="371"/>
      <c r="C2" s="371"/>
      <c r="D2" s="371"/>
      <c r="E2" s="371"/>
      <c r="F2" s="371"/>
      <c r="G2" s="371"/>
      <c r="H2" s="371"/>
      <c r="I2" s="371"/>
      <c r="J2" s="371"/>
    </row>
    <row r="3" spans="1:24" ht="23.4" customHeight="1">
      <c r="A3" s="369" t="s">
        <v>80</v>
      </c>
      <c r="B3" s="369"/>
      <c r="C3" s="369"/>
      <c r="D3" s="369"/>
      <c r="E3" s="369"/>
      <c r="F3" s="369"/>
      <c r="G3" s="369"/>
      <c r="H3" s="369"/>
      <c r="I3" s="369"/>
      <c r="J3" s="369"/>
    </row>
    <row r="4" spans="1:24" s="326" customFormat="1" ht="30" customHeight="1">
      <c r="A4" s="367" t="s">
        <v>86</v>
      </c>
      <c r="B4" s="367"/>
      <c r="C4" s="367"/>
      <c r="D4" s="367"/>
      <c r="E4" s="367"/>
      <c r="F4" s="367"/>
      <c r="G4" s="367"/>
      <c r="H4" s="367"/>
      <c r="I4" s="367"/>
      <c r="J4" s="367"/>
    </row>
    <row r="5" spans="1:24" s="216" customFormat="1" ht="19.95" customHeight="1">
      <c r="A5" s="367" t="s">
        <v>87</v>
      </c>
      <c r="B5" s="367"/>
      <c r="C5" s="367"/>
      <c r="D5" s="367"/>
      <c r="E5" s="367"/>
      <c r="F5" s="367"/>
      <c r="G5" s="367"/>
      <c r="H5" s="367"/>
      <c r="I5" s="367"/>
      <c r="J5" s="367"/>
    </row>
    <row r="6" spans="1:24" s="216" customFormat="1" ht="19.95" customHeight="1">
      <c r="A6" s="367" t="s">
        <v>120</v>
      </c>
      <c r="B6" s="367"/>
      <c r="C6" s="367"/>
      <c r="D6" s="367"/>
      <c r="E6" s="367"/>
      <c r="F6" s="367"/>
      <c r="G6" s="367"/>
      <c r="H6" s="367"/>
      <c r="I6" s="367"/>
      <c r="J6" s="367"/>
    </row>
    <row r="7" spans="1:24" s="216" customFormat="1" ht="19.95" customHeight="1">
      <c r="A7" s="367" t="s">
        <v>142</v>
      </c>
      <c r="B7" s="367"/>
      <c r="C7" s="367"/>
      <c r="D7" s="367"/>
      <c r="E7" s="367"/>
      <c r="F7" s="367"/>
      <c r="G7" s="367"/>
      <c r="H7" s="367"/>
      <c r="I7" s="367"/>
      <c r="J7" s="367"/>
    </row>
    <row r="8" spans="1:24" ht="9.6" customHeight="1">
      <c r="A8" s="371"/>
      <c r="B8" s="371"/>
      <c r="C8" s="371"/>
      <c r="D8" s="371"/>
      <c r="E8" s="371"/>
      <c r="F8" s="371"/>
      <c r="G8" s="371"/>
      <c r="H8" s="371"/>
      <c r="I8" s="371"/>
      <c r="J8" s="371"/>
    </row>
    <row r="9" spans="1:24" ht="24" customHeight="1">
      <c r="A9" s="370" t="s">
        <v>81</v>
      </c>
      <c r="B9" s="370"/>
      <c r="C9" s="370"/>
      <c r="D9" s="370"/>
      <c r="E9" s="370"/>
      <c r="F9" s="370"/>
      <c r="G9" s="370"/>
      <c r="H9" s="370"/>
      <c r="I9" s="370"/>
      <c r="J9" s="370"/>
      <c r="K9" s="210"/>
      <c r="L9" s="211"/>
      <c r="M9" s="212"/>
      <c r="N9" s="213"/>
      <c r="O9" s="214"/>
      <c r="P9" s="214"/>
      <c r="Q9" s="215"/>
      <c r="R9" s="214"/>
    </row>
    <row r="10" spans="1:24" s="314" customFormat="1" ht="26.4" customHeight="1">
      <c r="A10" s="367" t="s">
        <v>102</v>
      </c>
      <c r="B10" s="367"/>
      <c r="C10" s="367"/>
      <c r="D10" s="367"/>
      <c r="E10" s="367"/>
      <c r="F10" s="367"/>
      <c r="G10" s="367"/>
      <c r="H10" s="367"/>
      <c r="I10" s="367"/>
      <c r="J10" s="367"/>
      <c r="K10" s="316"/>
      <c r="L10" s="317"/>
      <c r="M10" s="317"/>
      <c r="N10" s="214"/>
      <c r="O10" s="214"/>
      <c r="P10" s="217"/>
      <c r="Q10" s="218"/>
      <c r="R10" s="318"/>
      <c r="S10" s="318"/>
      <c r="T10" s="318"/>
      <c r="U10" s="318"/>
      <c r="V10" s="318"/>
      <c r="W10" s="319"/>
      <c r="X10" s="319"/>
    </row>
    <row r="11" spans="1:24" s="227" customFormat="1" ht="20.399999999999999" customHeight="1">
      <c r="A11" s="372" t="s">
        <v>103</v>
      </c>
      <c r="B11" s="372"/>
      <c r="C11" s="372"/>
      <c r="D11" s="372"/>
      <c r="E11" s="372"/>
      <c r="F11" s="372"/>
      <c r="G11" s="372"/>
      <c r="H11" s="372"/>
      <c r="I11" s="372"/>
      <c r="J11" s="372"/>
      <c r="K11" s="320"/>
      <c r="L11" s="321"/>
      <c r="M11" s="321"/>
      <c r="N11" s="228"/>
      <c r="O11" s="228"/>
      <c r="P11" s="229"/>
      <c r="Q11" s="230"/>
      <c r="R11" s="322"/>
      <c r="S11" s="322"/>
      <c r="T11" s="322"/>
      <c r="U11" s="322"/>
      <c r="V11" s="322"/>
      <c r="W11" s="323"/>
      <c r="X11" s="323"/>
    </row>
    <row r="12" spans="1:24" s="227" customFormat="1" ht="48" customHeight="1">
      <c r="A12" s="367" t="s">
        <v>115</v>
      </c>
      <c r="B12" s="367"/>
      <c r="C12" s="367"/>
      <c r="D12" s="367"/>
      <c r="E12" s="367"/>
      <c r="F12" s="367"/>
      <c r="G12" s="367"/>
      <c r="H12" s="367"/>
      <c r="I12" s="367"/>
      <c r="J12" s="367"/>
      <c r="K12" s="320"/>
      <c r="L12" s="321"/>
      <c r="M12" s="321"/>
      <c r="N12" s="228"/>
      <c r="O12" s="228"/>
      <c r="P12" s="229"/>
      <c r="Q12" s="230"/>
      <c r="R12" s="322"/>
      <c r="S12" s="322"/>
      <c r="T12" s="322"/>
      <c r="U12" s="322"/>
      <c r="V12" s="322"/>
      <c r="W12" s="323"/>
      <c r="X12" s="323"/>
    </row>
    <row r="13" spans="1:24" s="227" customFormat="1" ht="31.95" customHeight="1">
      <c r="A13" s="372" t="s">
        <v>97</v>
      </c>
      <c r="B13" s="372"/>
      <c r="C13" s="372"/>
      <c r="D13" s="372"/>
      <c r="E13" s="372"/>
      <c r="F13" s="372"/>
      <c r="G13" s="372"/>
      <c r="H13" s="372"/>
      <c r="I13" s="372"/>
      <c r="J13" s="372"/>
      <c r="K13" s="320"/>
      <c r="L13" s="321"/>
      <c r="M13" s="321"/>
      <c r="N13" s="228"/>
      <c r="O13" s="228"/>
      <c r="P13" s="229"/>
      <c r="Q13" s="230"/>
      <c r="R13" s="322"/>
      <c r="S13" s="322"/>
      <c r="T13" s="322"/>
      <c r="U13" s="322"/>
      <c r="V13" s="322"/>
      <c r="W13" s="323"/>
      <c r="X13" s="323"/>
    </row>
    <row r="14" spans="1:24" s="227" customFormat="1" ht="15" customHeight="1">
      <c r="A14" s="373" t="s">
        <v>100</v>
      </c>
      <c r="B14" s="373"/>
      <c r="C14" s="373"/>
      <c r="D14" s="373"/>
      <c r="E14" s="373"/>
      <c r="F14" s="373"/>
      <c r="G14" s="373"/>
      <c r="H14" s="373"/>
      <c r="I14" s="373"/>
      <c r="J14" s="373"/>
      <c r="K14" s="320"/>
      <c r="L14" s="321"/>
      <c r="M14" s="321"/>
      <c r="N14" s="228"/>
      <c r="O14" s="228"/>
      <c r="P14" s="229"/>
      <c r="Q14" s="230"/>
      <c r="R14" s="322"/>
      <c r="S14" s="322"/>
      <c r="T14" s="322"/>
      <c r="U14" s="322"/>
      <c r="V14" s="322"/>
      <c r="W14" s="323"/>
      <c r="X14" s="323"/>
    </row>
    <row r="15" spans="1:24" s="227" customFormat="1" ht="16.2" customHeight="1">
      <c r="A15" s="367" t="s">
        <v>99</v>
      </c>
      <c r="B15" s="367"/>
      <c r="C15" s="367"/>
      <c r="D15" s="367"/>
      <c r="E15" s="367"/>
      <c r="F15" s="367"/>
      <c r="G15" s="367"/>
      <c r="H15" s="367"/>
      <c r="I15" s="367"/>
      <c r="J15" s="367"/>
      <c r="K15" s="320"/>
      <c r="L15" s="321"/>
      <c r="M15" s="321"/>
      <c r="N15" s="228"/>
      <c r="O15" s="228"/>
      <c r="P15" s="229"/>
      <c r="Q15" s="230"/>
      <c r="R15" s="322"/>
      <c r="S15" s="322"/>
      <c r="T15" s="322"/>
      <c r="U15" s="322"/>
      <c r="V15" s="322"/>
      <c r="W15" s="323"/>
      <c r="X15" s="323"/>
    </row>
    <row r="16" spans="1:24" s="227" customFormat="1" ht="30.6" customHeight="1">
      <c r="A16" s="367" t="s">
        <v>101</v>
      </c>
      <c r="B16" s="367"/>
      <c r="C16" s="367"/>
      <c r="D16" s="367"/>
      <c r="E16" s="367"/>
      <c r="F16" s="367"/>
      <c r="G16" s="367"/>
      <c r="H16" s="367"/>
      <c r="I16" s="367"/>
      <c r="J16" s="367"/>
      <c r="K16" s="320"/>
      <c r="L16" s="321"/>
      <c r="M16" s="321"/>
      <c r="N16" s="228"/>
      <c r="O16" s="228"/>
      <c r="P16" s="229"/>
      <c r="Q16" s="230"/>
      <c r="R16" s="322"/>
      <c r="S16" s="322"/>
      <c r="T16" s="322"/>
      <c r="U16" s="322"/>
      <c r="V16" s="322"/>
      <c r="W16" s="323"/>
      <c r="X16" s="323"/>
    </row>
    <row r="17" spans="1:24" s="227" customFormat="1" ht="30" customHeight="1">
      <c r="A17" s="372" t="s">
        <v>98</v>
      </c>
      <c r="B17" s="372"/>
      <c r="C17" s="372"/>
      <c r="D17" s="372"/>
      <c r="E17" s="372"/>
      <c r="F17" s="372"/>
      <c r="G17" s="372"/>
      <c r="H17" s="372"/>
      <c r="I17" s="372"/>
      <c r="J17" s="372"/>
      <c r="K17" s="320"/>
      <c r="L17" s="321"/>
      <c r="M17" s="321"/>
      <c r="N17" s="228"/>
      <c r="O17" s="228"/>
      <c r="P17" s="229"/>
      <c r="Q17" s="230"/>
      <c r="R17" s="322"/>
      <c r="S17" s="322"/>
      <c r="T17" s="322"/>
      <c r="U17" s="322"/>
      <c r="V17" s="322"/>
      <c r="W17" s="323"/>
      <c r="X17" s="323"/>
    </row>
    <row r="18" spans="1:24" s="314" customFormat="1" ht="29.4" customHeight="1">
      <c r="A18" s="367" t="s">
        <v>119</v>
      </c>
      <c r="B18" s="367"/>
      <c r="C18" s="367"/>
      <c r="D18" s="367"/>
      <c r="E18" s="367"/>
      <c r="F18" s="367"/>
      <c r="G18" s="367"/>
      <c r="H18" s="367"/>
      <c r="I18" s="367"/>
      <c r="J18" s="367"/>
      <c r="K18" s="316"/>
      <c r="L18" s="317"/>
      <c r="M18" s="317"/>
      <c r="N18" s="214"/>
      <c r="O18" s="214"/>
      <c r="P18" s="217"/>
      <c r="Q18" s="218"/>
      <c r="R18" s="318"/>
      <c r="S18" s="318"/>
      <c r="T18" s="318"/>
      <c r="U18" s="318"/>
      <c r="V18" s="318"/>
      <c r="W18" s="319"/>
      <c r="X18" s="319"/>
    </row>
    <row r="19" spans="1:24" s="314" customFormat="1" ht="15" customHeight="1">
      <c r="A19" s="366" t="s">
        <v>83</v>
      </c>
      <c r="B19" s="366"/>
      <c r="C19" s="366"/>
      <c r="D19" s="366"/>
      <c r="E19" s="366"/>
      <c r="F19" s="366"/>
      <c r="G19" s="366"/>
      <c r="H19" s="366"/>
      <c r="I19" s="366"/>
      <c r="J19" s="366"/>
      <c r="K19" s="316"/>
      <c r="L19" s="317"/>
      <c r="M19" s="317"/>
      <c r="N19" s="214"/>
      <c r="O19" s="214"/>
      <c r="P19" s="217"/>
      <c r="Q19" s="218"/>
      <c r="R19" s="318"/>
      <c r="S19" s="318"/>
      <c r="T19" s="318"/>
      <c r="U19" s="318"/>
      <c r="V19" s="318"/>
      <c r="W19" s="319"/>
      <c r="X19" s="319"/>
    </row>
    <row r="20" spans="1:24" s="314" customFormat="1" ht="15" customHeight="1">
      <c r="A20" s="366" t="s">
        <v>84</v>
      </c>
      <c r="B20" s="366"/>
      <c r="C20" s="366"/>
      <c r="D20" s="366"/>
      <c r="E20" s="366"/>
      <c r="F20" s="366"/>
      <c r="G20" s="366"/>
      <c r="H20" s="366"/>
      <c r="I20" s="366"/>
      <c r="J20" s="366"/>
      <c r="K20" s="316"/>
      <c r="L20" s="317"/>
      <c r="M20" s="317"/>
      <c r="N20" s="214"/>
      <c r="O20" s="214"/>
      <c r="P20" s="217"/>
      <c r="Q20" s="218"/>
      <c r="R20" s="318"/>
      <c r="S20" s="318"/>
      <c r="T20" s="318"/>
      <c r="U20" s="318"/>
      <c r="V20" s="318"/>
      <c r="W20" s="319"/>
      <c r="X20" s="319"/>
    </row>
    <row r="21" spans="1:24" s="314" customFormat="1" ht="15" customHeight="1">
      <c r="A21" s="366" t="s">
        <v>85</v>
      </c>
      <c r="B21" s="366"/>
      <c r="C21" s="366"/>
      <c r="D21" s="366"/>
      <c r="E21" s="366"/>
      <c r="F21" s="366"/>
      <c r="G21" s="366"/>
      <c r="H21" s="366"/>
      <c r="I21" s="366"/>
      <c r="J21" s="366"/>
      <c r="K21" s="316"/>
      <c r="L21" s="317"/>
      <c r="M21" s="317"/>
      <c r="N21" s="214"/>
      <c r="O21" s="214"/>
      <c r="P21" s="217"/>
      <c r="Q21" s="218"/>
      <c r="R21" s="318"/>
      <c r="S21" s="318"/>
      <c r="T21" s="318"/>
      <c r="U21" s="318"/>
      <c r="V21" s="318"/>
      <c r="W21" s="319"/>
      <c r="X21" s="319"/>
    </row>
    <row r="22" spans="1:24" s="314" customFormat="1" ht="10.199999999999999" customHeight="1">
      <c r="A22" s="366"/>
      <c r="B22" s="366"/>
      <c r="C22" s="366"/>
      <c r="D22" s="366"/>
      <c r="E22" s="366"/>
      <c r="F22" s="366"/>
      <c r="G22" s="366"/>
      <c r="H22" s="366"/>
      <c r="I22" s="366"/>
      <c r="J22" s="366"/>
      <c r="K22" s="316"/>
      <c r="L22" s="317"/>
      <c r="M22" s="317"/>
      <c r="N22" s="214"/>
      <c r="O22" s="214"/>
      <c r="P22" s="217"/>
      <c r="Q22" s="218"/>
      <c r="R22" s="318"/>
      <c r="S22" s="318"/>
      <c r="T22" s="318"/>
      <c r="U22" s="318"/>
      <c r="V22" s="318"/>
      <c r="W22" s="319"/>
      <c r="X22" s="319"/>
    </row>
    <row r="23" spans="1:24" s="360" customFormat="1" ht="23.4" customHeight="1">
      <c r="B23" s="381" t="s">
        <v>82</v>
      </c>
      <c r="C23" s="381"/>
      <c r="D23" s="381"/>
      <c r="E23" s="381"/>
      <c r="F23" s="381"/>
      <c r="G23" s="381"/>
      <c r="H23" s="361"/>
      <c r="I23" s="361"/>
      <c r="J23" s="361"/>
      <c r="K23" s="362"/>
      <c r="L23" s="363"/>
      <c r="M23" s="363"/>
      <c r="N23" s="214"/>
      <c r="O23" s="214"/>
      <c r="P23" s="217"/>
      <c r="Q23" s="218"/>
      <c r="R23" s="364"/>
      <c r="S23" s="364"/>
      <c r="T23" s="364"/>
      <c r="U23" s="364"/>
      <c r="V23" s="364"/>
      <c r="W23" s="365"/>
      <c r="X23" s="365"/>
    </row>
    <row r="24" spans="1:24" ht="33.6" customHeight="1">
      <c r="B24" s="376" t="s">
        <v>78</v>
      </c>
      <c r="C24" s="377"/>
      <c r="D24" s="378"/>
      <c r="F24" s="376" t="s">
        <v>76</v>
      </c>
      <c r="G24" s="378"/>
      <c r="H24" s="341"/>
      <c r="I24" s="337"/>
      <c r="J24" s="327"/>
      <c r="K24" s="212"/>
      <c r="L24" s="213"/>
      <c r="M24" s="213"/>
      <c r="N24" s="221"/>
      <c r="O24" s="221"/>
      <c r="P24" s="222"/>
      <c r="Q24" s="223"/>
      <c r="R24" s="219"/>
      <c r="S24" s="219"/>
      <c r="T24" s="219"/>
      <c r="U24" s="219"/>
      <c r="V24" s="219"/>
      <c r="W24" s="220"/>
      <c r="X24" s="220"/>
    </row>
    <row r="25" spans="1:24" ht="55.95" customHeight="1">
      <c r="B25" s="324" t="s">
        <v>47</v>
      </c>
      <c r="C25" s="324" t="s">
        <v>77</v>
      </c>
      <c r="D25" s="324" t="s">
        <v>46</v>
      </c>
      <c r="F25" s="324" t="s">
        <v>70</v>
      </c>
      <c r="G25" s="325" t="s">
        <v>69</v>
      </c>
      <c r="H25" s="339"/>
      <c r="I25" s="334"/>
      <c r="J25" s="327"/>
      <c r="K25" s="212"/>
      <c r="L25" s="213"/>
      <c r="M25" s="213"/>
      <c r="N25" s="221"/>
      <c r="O25" s="221"/>
      <c r="P25" s="222"/>
      <c r="Q25" s="223"/>
      <c r="R25" s="219"/>
      <c r="S25" s="219"/>
      <c r="T25" s="219"/>
      <c r="U25" s="219"/>
      <c r="V25" s="219"/>
      <c r="W25" s="220"/>
      <c r="X25" s="220"/>
    </row>
    <row r="26" spans="1:24">
      <c r="B26" s="328" t="s">
        <v>33</v>
      </c>
      <c r="C26" s="225">
        <v>11</v>
      </c>
      <c r="D26" s="224">
        <f>C26/10</f>
        <v>1.1000000000000001</v>
      </c>
      <c r="F26" s="224"/>
      <c r="G26" s="224"/>
      <c r="H26" s="340"/>
      <c r="I26" s="335"/>
      <c r="J26" s="327"/>
      <c r="K26" s="212"/>
      <c r="L26" s="213"/>
      <c r="M26" s="213"/>
      <c r="N26" s="221"/>
      <c r="O26" s="221"/>
      <c r="P26" s="222"/>
      <c r="Q26" s="223"/>
      <c r="R26" s="219"/>
      <c r="S26" s="219"/>
      <c r="T26" s="219"/>
      <c r="U26" s="219"/>
      <c r="V26" s="219"/>
      <c r="W26" s="220"/>
      <c r="X26" s="220"/>
    </row>
    <row r="27" spans="1:24">
      <c r="B27" s="328" t="s">
        <v>34</v>
      </c>
      <c r="C27" s="225">
        <v>15</v>
      </c>
      <c r="D27" s="224">
        <f>C27/10</f>
        <v>1.5</v>
      </c>
      <c r="F27" s="224"/>
      <c r="G27" s="224"/>
      <c r="H27" s="340"/>
      <c r="I27" s="335"/>
      <c r="J27" s="327"/>
      <c r="K27" s="212"/>
      <c r="L27" s="213"/>
      <c r="M27" s="213"/>
      <c r="N27" s="221"/>
      <c r="O27" s="221"/>
      <c r="P27" s="222"/>
      <c r="Q27" s="223"/>
      <c r="R27" s="219"/>
      <c r="S27" s="219"/>
      <c r="T27" s="219"/>
      <c r="U27" s="219"/>
      <c r="V27" s="219"/>
      <c r="W27" s="220"/>
      <c r="X27" s="220"/>
    </row>
    <row r="28" spans="1:24">
      <c r="B28" s="328" t="s">
        <v>35</v>
      </c>
      <c r="C28" s="225">
        <v>12</v>
      </c>
      <c r="D28" s="224">
        <f>C28/10</f>
        <v>1.2</v>
      </c>
      <c r="F28" s="224"/>
      <c r="G28" s="225">
        <v>3</v>
      </c>
      <c r="H28" s="340"/>
      <c r="I28" s="336"/>
      <c r="J28" s="327"/>
      <c r="K28" s="212"/>
      <c r="L28" s="213"/>
      <c r="M28" s="213"/>
      <c r="N28" s="221"/>
      <c r="O28" s="221"/>
      <c r="P28" s="222"/>
      <c r="Q28" s="223"/>
      <c r="R28" s="219"/>
      <c r="S28" s="219"/>
      <c r="T28" s="219"/>
      <c r="U28" s="219"/>
      <c r="V28" s="219"/>
      <c r="W28" s="220"/>
      <c r="X28" s="220"/>
    </row>
    <row r="29" spans="1:24">
      <c r="B29" s="328" t="s">
        <v>36</v>
      </c>
      <c r="C29" s="225">
        <v>12</v>
      </c>
      <c r="D29" s="224">
        <f t="shared" ref="D29:D37" si="0">C29/10</f>
        <v>1.2</v>
      </c>
      <c r="F29" s="224"/>
      <c r="G29" s="225"/>
      <c r="H29" s="340"/>
      <c r="I29" s="336"/>
      <c r="J29" s="329"/>
    </row>
    <row r="30" spans="1:24">
      <c r="B30" s="328" t="s">
        <v>37</v>
      </c>
      <c r="C30" s="225">
        <v>13</v>
      </c>
      <c r="D30" s="224">
        <f t="shared" si="0"/>
        <v>1.3</v>
      </c>
      <c r="F30" s="224"/>
      <c r="G30" s="225"/>
      <c r="H30" s="340"/>
      <c r="I30" s="336"/>
      <c r="J30" s="329"/>
    </row>
    <row r="31" spans="1:24">
      <c r="B31" s="328" t="s">
        <v>38</v>
      </c>
      <c r="C31" s="225">
        <v>12</v>
      </c>
      <c r="D31" s="224">
        <f t="shared" si="0"/>
        <v>1.2</v>
      </c>
      <c r="F31" s="224"/>
      <c r="G31" s="225">
        <v>1</v>
      </c>
      <c r="H31" s="340"/>
      <c r="I31" s="336"/>
      <c r="J31" s="329"/>
    </row>
    <row r="32" spans="1:24">
      <c r="B32" s="328" t="s">
        <v>39</v>
      </c>
      <c r="C32" s="225">
        <v>0</v>
      </c>
      <c r="D32" s="224">
        <f t="shared" si="0"/>
        <v>0</v>
      </c>
      <c r="F32" s="224"/>
      <c r="G32" s="225"/>
      <c r="H32" s="340"/>
      <c r="I32" s="336"/>
      <c r="J32" s="329"/>
    </row>
    <row r="33" spans="1:10">
      <c r="B33" s="328" t="s">
        <v>40</v>
      </c>
      <c r="C33" s="225">
        <v>0</v>
      </c>
      <c r="D33" s="224">
        <f t="shared" si="0"/>
        <v>0</v>
      </c>
      <c r="F33" s="224"/>
      <c r="G33" s="225"/>
      <c r="H33" s="340"/>
      <c r="I33" s="336"/>
      <c r="J33" s="329"/>
    </row>
    <row r="34" spans="1:10">
      <c r="B34" s="328" t="s">
        <v>41</v>
      </c>
      <c r="C34" s="225">
        <v>15</v>
      </c>
      <c r="D34" s="224">
        <f t="shared" si="0"/>
        <v>1.5</v>
      </c>
      <c r="F34" s="224"/>
      <c r="G34" s="225"/>
      <c r="H34" s="340"/>
      <c r="I34" s="336"/>
      <c r="J34" s="329"/>
    </row>
    <row r="35" spans="1:10">
      <c r="B35" s="328" t="s">
        <v>42</v>
      </c>
      <c r="C35" s="225">
        <v>16</v>
      </c>
      <c r="D35" s="224">
        <f t="shared" si="0"/>
        <v>1.6</v>
      </c>
      <c r="F35" s="224"/>
      <c r="G35" s="225"/>
      <c r="H35" s="340"/>
      <c r="I35" s="336"/>
      <c r="J35" s="329"/>
    </row>
    <row r="36" spans="1:10">
      <c r="B36" s="328" t="s">
        <v>43</v>
      </c>
      <c r="C36" s="225">
        <v>20</v>
      </c>
      <c r="D36" s="224">
        <f t="shared" si="0"/>
        <v>2</v>
      </c>
      <c r="F36" s="224"/>
      <c r="G36" s="224"/>
      <c r="H36" s="340"/>
      <c r="I36" s="335"/>
      <c r="J36" s="329"/>
    </row>
    <row r="37" spans="1:10">
      <c r="B37" s="328" t="s">
        <v>44</v>
      </c>
      <c r="C37" s="225">
        <v>20</v>
      </c>
      <c r="D37" s="224">
        <f t="shared" si="0"/>
        <v>2</v>
      </c>
      <c r="F37" s="224">
        <v>20</v>
      </c>
      <c r="G37" s="224">
        <v>4</v>
      </c>
      <c r="H37" s="340"/>
      <c r="I37" s="335"/>
      <c r="J37" s="329"/>
    </row>
    <row r="38" spans="1:10">
      <c r="B38" s="330" t="s">
        <v>45</v>
      </c>
      <c r="C38" s="226">
        <f>AVERAGE(C26:C31,C34:C37)</f>
        <v>14.6</v>
      </c>
      <c r="D38" s="226">
        <f>AVERAGE(D26:D31,D34:D37)</f>
        <v>1.46</v>
      </c>
      <c r="F38" s="379" t="s">
        <v>95</v>
      </c>
      <c r="G38" s="380"/>
      <c r="H38" s="342"/>
      <c r="I38" s="338"/>
      <c r="J38" s="329"/>
    </row>
    <row r="39" spans="1:10" ht="14.4" customHeight="1">
      <c r="B39" s="343" t="s">
        <v>93</v>
      </c>
      <c r="C39" s="343"/>
      <c r="D39" s="343"/>
      <c r="G39" s="329"/>
      <c r="H39" s="329"/>
      <c r="I39" s="329"/>
      <c r="J39" s="329"/>
    </row>
    <row r="40" spans="1:10" ht="14.4" customHeight="1">
      <c r="A40" s="331"/>
      <c r="B40" s="332"/>
      <c r="C40" s="332"/>
      <c r="D40" s="329"/>
      <c r="E40" s="333"/>
      <c r="F40" s="333"/>
      <c r="G40" s="329"/>
      <c r="H40" s="329"/>
      <c r="I40" s="329"/>
      <c r="J40" s="329"/>
    </row>
    <row r="41" spans="1:10" s="314" customFormat="1" ht="15" customHeight="1">
      <c r="A41" s="366" t="s">
        <v>113</v>
      </c>
      <c r="B41" s="366"/>
      <c r="C41" s="366"/>
      <c r="D41" s="366"/>
      <c r="E41" s="366"/>
      <c r="F41" s="366"/>
      <c r="G41" s="366"/>
      <c r="H41" s="366"/>
      <c r="I41" s="366"/>
      <c r="J41" s="366"/>
    </row>
    <row r="42" spans="1:10" s="314" customFormat="1" ht="27.6" customHeight="1">
      <c r="A42" s="367" t="s">
        <v>96</v>
      </c>
      <c r="B42" s="367"/>
      <c r="C42" s="367"/>
      <c r="D42" s="367"/>
      <c r="E42" s="367"/>
      <c r="F42" s="367"/>
      <c r="G42" s="367"/>
      <c r="H42" s="367"/>
      <c r="I42" s="367"/>
      <c r="J42" s="367"/>
    </row>
    <row r="43" spans="1:10" s="314" customFormat="1" ht="15" customHeight="1">
      <c r="A43" s="373" t="s">
        <v>105</v>
      </c>
      <c r="B43" s="373"/>
      <c r="C43" s="373"/>
      <c r="D43" s="373"/>
      <c r="E43" s="373"/>
      <c r="F43" s="373"/>
      <c r="G43" s="373"/>
      <c r="H43" s="373"/>
      <c r="I43" s="373"/>
      <c r="J43" s="373"/>
    </row>
    <row r="44" spans="1:10" s="314" customFormat="1" ht="15" customHeight="1">
      <c r="A44" s="375" t="s">
        <v>106</v>
      </c>
      <c r="B44" s="375"/>
      <c r="C44" s="375"/>
      <c r="D44" s="375"/>
      <c r="E44" s="375"/>
      <c r="F44" s="375"/>
      <c r="G44" s="375"/>
      <c r="H44" s="375"/>
      <c r="I44" s="375"/>
      <c r="J44" s="375"/>
    </row>
    <row r="45" spans="1:10" s="314" customFormat="1" ht="7.2" customHeight="1">
      <c r="A45" s="374" t="s">
        <v>104</v>
      </c>
      <c r="B45" s="374"/>
      <c r="C45" s="374"/>
      <c r="D45" s="374"/>
      <c r="E45" s="374"/>
      <c r="F45" s="374"/>
      <c r="G45" s="374"/>
      <c r="H45" s="374"/>
      <c r="I45" s="374"/>
      <c r="J45" s="374"/>
    </row>
    <row r="46" spans="1:10" s="314" customFormat="1" ht="15" customHeight="1">
      <c r="A46" s="366" t="s">
        <v>114</v>
      </c>
      <c r="B46" s="366"/>
      <c r="C46" s="366"/>
      <c r="D46" s="366"/>
      <c r="E46" s="366"/>
      <c r="F46" s="366"/>
      <c r="G46" s="366"/>
      <c r="H46" s="366"/>
      <c r="I46" s="366"/>
      <c r="J46" s="366"/>
    </row>
    <row r="47" spans="1:10" s="314" customFormat="1" ht="42.6" customHeight="1">
      <c r="A47" s="367" t="s">
        <v>116</v>
      </c>
      <c r="B47" s="367"/>
      <c r="C47" s="367"/>
      <c r="D47" s="367"/>
      <c r="E47" s="367"/>
      <c r="F47" s="367"/>
      <c r="G47" s="367"/>
      <c r="H47" s="367"/>
      <c r="I47" s="367"/>
      <c r="J47" s="367"/>
    </row>
    <row r="48" spans="1:10" s="227" customFormat="1" ht="62.4" customHeight="1">
      <c r="A48" s="367" t="s">
        <v>117</v>
      </c>
      <c r="B48" s="367"/>
      <c r="C48" s="367"/>
      <c r="D48" s="367"/>
      <c r="E48" s="367"/>
      <c r="F48" s="367"/>
      <c r="G48" s="367"/>
      <c r="H48" s="367"/>
      <c r="I48" s="367"/>
      <c r="J48" s="367"/>
    </row>
    <row r="49" spans="1:10" s="227" customFormat="1" ht="25.95" customHeight="1">
      <c r="A49" s="366" t="s">
        <v>107</v>
      </c>
      <c r="B49" s="366"/>
      <c r="C49" s="366"/>
      <c r="D49" s="366"/>
      <c r="E49" s="366"/>
      <c r="F49" s="366"/>
      <c r="G49" s="366"/>
      <c r="H49" s="366"/>
      <c r="I49" s="366"/>
      <c r="J49" s="366"/>
    </row>
    <row r="50" spans="1:10" s="227" customFormat="1" ht="28.8" customHeight="1">
      <c r="A50" s="366" t="s">
        <v>144</v>
      </c>
      <c r="B50" s="366"/>
      <c r="C50" s="366"/>
      <c r="D50" s="366"/>
      <c r="E50" s="366"/>
      <c r="F50" s="366"/>
      <c r="G50" s="366"/>
      <c r="H50" s="366"/>
      <c r="I50" s="366"/>
      <c r="J50" s="366"/>
    </row>
    <row r="51" spans="1:10" s="314" customFormat="1" ht="30" customHeight="1">
      <c r="A51" s="367" t="s">
        <v>118</v>
      </c>
      <c r="B51" s="367"/>
      <c r="C51" s="367"/>
      <c r="D51" s="367"/>
      <c r="E51" s="367"/>
      <c r="F51" s="367"/>
      <c r="G51" s="367"/>
      <c r="H51" s="367"/>
      <c r="I51" s="367"/>
      <c r="J51" s="367"/>
    </row>
    <row r="52" spans="1:10" s="314" customFormat="1" ht="15.6" customHeight="1">
      <c r="A52" s="366" t="s">
        <v>108</v>
      </c>
      <c r="B52" s="366"/>
      <c r="C52" s="366"/>
      <c r="D52" s="366"/>
      <c r="E52" s="366"/>
      <c r="F52" s="366"/>
      <c r="G52" s="366"/>
      <c r="H52" s="366"/>
      <c r="I52" s="366"/>
      <c r="J52" s="366"/>
    </row>
  </sheetData>
  <mergeCells count="38">
    <mergeCell ref="A13:J13"/>
    <mergeCell ref="A14:J14"/>
    <mergeCell ref="A15:J15"/>
    <mergeCell ref="A22:J22"/>
    <mergeCell ref="A45:J45"/>
    <mergeCell ref="A43:J43"/>
    <mergeCell ref="A44:J44"/>
    <mergeCell ref="A16:J16"/>
    <mergeCell ref="A17:J17"/>
    <mergeCell ref="A18:J18"/>
    <mergeCell ref="B24:D24"/>
    <mergeCell ref="F24:G24"/>
    <mergeCell ref="F38:G38"/>
    <mergeCell ref="B23:G23"/>
    <mergeCell ref="A49:J49"/>
    <mergeCell ref="A50:J50"/>
    <mergeCell ref="A51:J51"/>
    <mergeCell ref="A52:J52"/>
    <mergeCell ref="A1:J1"/>
    <mergeCell ref="A3:J3"/>
    <mergeCell ref="A9:J9"/>
    <mergeCell ref="A8:J8"/>
    <mergeCell ref="A2:J2"/>
    <mergeCell ref="A4:J4"/>
    <mergeCell ref="A5:J5"/>
    <mergeCell ref="A6:J6"/>
    <mergeCell ref="A7:J7"/>
    <mergeCell ref="A10:J10"/>
    <mergeCell ref="A11:J11"/>
    <mergeCell ref="A12:J12"/>
    <mergeCell ref="A46:J46"/>
    <mergeCell ref="A47:J47"/>
    <mergeCell ref="A48:J48"/>
    <mergeCell ref="A19:J19"/>
    <mergeCell ref="A20:J20"/>
    <mergeCell ref="A21:J21"/>
    <mergeCell ref="A41:J41"/>
    <mergeCell ref="A42:J42"/>
  </mergeCells>
  <pageMargins left="0.51181102362204722" right="0.31496062992125984" top="0.35433070866141736" bottom="0.19685039370078741" header="0.31496062992125984" footer="7.874015748031496E-2"/>
  <pageSetup paperSize="9" scale="79" fitToWidth="0" orientation="portrait" r:id="rId1"/>
  <headerFooter>
    <oddFooter>&amp;C&amp;"Calibri,Normal"&amp;11CPOM 20&amp;K0000FFXX&amp;K000000-20&amp;K0000FFXX OG&amp;K000000 / ARS Auvergne-Rhône-Alpes &amp;K09-049/ Conseil Départemental XXXX</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18"/>
  <sheetViews>
    <sheetView topLeftCell="A7" zoomScale="80" zoomScaleNormal="80" workbookViewId="0">
      <selection activeCell="N11" sqref="N11"/>
    </sheetView>
  </sheetViews>
  <sheetFormatPr baseColWidth="10" defaultColWidth="11.5546875" defaultRowHeight="14.4"/>
  <cols>
    <col min="1" max="1" width="19.5546875" style="2" customWidth="1"/>
    <col min="2" max="2" width="12.88671875" style="2" customWidth="1"/>
    <col min="3" max="3" width="11.88671875" style="28" customWidth="1"/>
    <col min="4" max="4" width="32.88671875" style="46" customWidth="1"/>
    <col min="5" max="5" width="12.44140625" style="12" customWidth="1"/>
    <col min="6" max="7" width="13" style="13" customWidth="1"/>
    <col min="8" max="8" width="14" style="17" customWidth="1"/>
    <col min="9" max="9" width="12.5546875" style="28" customWidth="1"/>
    <col min="10" max="10" width="10.33203125" style="18" customWidth="1"/>
    <col min="11" max="11" width="9.33203125" style="4" customWidth="1"/>
    <col min="12" max="12" width="15.5546875" style="243" customWidth="1"/>
    <col min="13" max="13" width="12.33203125" style="35" customWidth="1"/>
    <col min="14" max="14" width="12.33203125" style="21" customWidth="1"/>
    <col min="15" max="15" width="15.44140625" style="35" customWidth="1"/>
    <col min="16" max="16" width="29.88671875" style="2" customWidth="1"/>
    <col min="17" max="17" width="48" style="34" customWidth="1"/>
    <col min="18" max="18" width="3.5546875" style="25" customWidth="1"/>
    <col min="19" max="16384" width="11.5546875" style="2"/>
  </cols>
  <sheetData>
    <row r="1" spans="1:19" s="135" customFormat="1">
      <c r="C1" s="28"/>
      <c r="D1" s="46"/>
      <c r="E1" s="12"/>
      <c r="F1" s="13"/>
      <c r="G1" s="13"/>
      <c r="H1" s="28"/>
      <c r="I1" s="28"/>
      <c r="J1" s="18"/>
      <c r="K1" s="4"/>
      <c r="L1" s="243"/>
      <c r="M1" s="35"/>
      <c r="N1" s="21"/>
      <c r="O1" s="35"/>
      <c r="Q1" s="34"/>
      <c r="R1" s="25"/>
    </row>
    <row r="2" spans="1:19" s="135" customFormat="1" ht="25.95" customHeight="1">
      <c r="A2" s="397" t="s">
        <v>125</v>
      </c>
      <c r="B2" s="398"/>
      <c r="C2" s="398"/>
      <c r="D2" s="398"/>
      <c r="E2" s="398"/>
      <c r="F2" s="398"/>
      <c r="G2" s="398"/>
      <c r="H2" s="398"/>
      <c r="I2" s="398"/>
      <c r="J2" s="398"/>
      <c r="K2" s="398"/>
      <c r="L2" s="398"/>
      <c r="M2" s="398"/>
      <c r="N2" s="398"/>
      <c r="O2" s="398"/>
      <c r="P2" s="398"/>
      <c r="Q2" s="398"/>
      <c r="R2" s="25"/>
    </row>
    <row r="3" spans="1:19" s="16" customFormat="1" ht="21.6" customHeight="1" thickBot="1">
      <c r="A3" s="60"/>
      <c r="B3" s="44"/>
      <c r="C3" s="37"/>
      <c r="D3" s="45"/>
      <c r="E3" s="38"/>
      <c r="F3" s="36"/>
      <c r="G3" s="36"/>
      <c r="H3" s="37"/>
      <c r="I3" s="37"/>
      <c r="J3" s="40"/>
      <c r="K3" s="39"/>
      <c r="L3" s="244"/>
      <c r="M3" s="41"/>
      <c r="N3" s="42"/>
      <c r="O3" s="41"/>
      <c r="Q3" s="43"/>
      <c r="R3" s="44"/>
    </row>
    <row r="4" spans="1:19" s="1" customFormat="1" ht="28.95" customHeight="1">
      <c r="A4" s="382" t="s">
        <v>0</v>
      </c>
      <c r="B4" s="383"/>
      <c r="C4" s="383"/>
      <c r="D4" s="384"/>
      <c r="E4" s="403" t="s">
        <v>3</v>
      </c>
      <c r="F4" s="401" t="s">
        <v>4</v>
      </c>
      <c r="G4" s="401"/>
      <c r="H4" s="401"/>
      <c r="I4" s="401"/>
      <c r="J4" s="401"/>
      <c r="K4" s="401"/>
      <c r="L4" s="401"/>
      <c r="M4" s="401"/>
      <c r="N4" s="401"/>
      <c r="O4" s="401"/>
      <c r="P4" s="401"/>
      <c r="Q4" s="402"/>
      <c r="R4" s="22"/>
    </row>
    <row r="5" spans="1:19" s="1" customFormat="1" ht="28.2" customHeight="1">
      <c r="A5" s="385"/>
      <c r="B5" s="386"/>
      <c r="C5" s="386"/>
      <c r="D5" s="387"/>
      <c r="E5" s="404"/>
      <c r="F5" s="399" t="s">
        <v>29</v>
      </c>
      <c r="G5" s="400"/>
      <c r="H5" s="408" t="s">
        <v>10</v>
      </c>
      <c r="I5" s="399"/>
      <c r="J5" s="399"/>
      <c r="K5" s="399"/>
      <c r="L5" s="400"/>
      <c r="M5" s="405" t="s">
        <v>68</v>
      </c>
      <c r="N5" s="406"/>
      <c r="O5" s="406"/>
      <c r="P5" s="406"/>
      <c r="Q5" s="407"/>
      <c r="R5" s="23"/>
    </row>
    <row r="6" spans="1:19" s="153" customFormat="1" ht="28.2" customHeight="1">
      <c r="A6" s="166" t="s">
        <v>49</v>
      </c>
      <c r="B6" s="167" t="s">
        <v>50</v>
      </c>
      <c r="C6" s="167" t="s">
        <v>51</v>
      </c>
      <c r="D6" s="167" t="s">
        <v>52</v>
      </c>
      <c r="E6" s="168" t="s">
        <v>53</v>
      </c>
      <c r="F6" s="169" t="s">
        <v>54</v>
      </c>
      <c r="G6" s="170" t="s">
        <v>55</v>
      </c>
      <c r="H6" s="169" t="s">
        <v>56</v>
      </c>
      <c r="I6" s="171" t="s">
        <v>57</v>
      </c>
      <c r="J6" s="171" t="s">
        <v>58</v>
      </c>
      <c r="K6" s="171" t="s">
        <v>59</v>
      </c>
      <c r="L6" s="245" t="s">
        <v>60</v>
      </c>
      <c r="M6" s="172" t="s">
        <v>61</v>
      </c>
      <c r="N6" s="173" t="s">
        <v>62</v>
      </c>
      <c r="O6" s="173" t="s">
        <v>63</v>
      </c>
      <c r="P6" s="173" t="s">
        <v>64</v>
      </c>
      <c r="Q6" s="174" t="s">
        <v>65</v>
      </c>
      <c r="R6" s="23"/>
    </row>
    <row r="7" spans="1:19" s="161" customFormat="1" ht="112.2" customHeight="1">
      <c r="A7" s="231" t="s">
        <v>0</v>
      </c>
      <c r="B7" s="14" t="s">
        <v>1</v>
      </c>
      <c r="C7" s="232" t="s">
        <v>5</v>
      </c>
      <c r="D7" s="68" t="s">
        <v>6</v>
      </c>
      <c r="E7" s="233" t="s">
        <v>88</v>
      </c>
      <c r="F7" s="234" t="s">
        <v>30</v>
      </c>
      <c r="G7" s="234" t="s">
        <v>22</v>
      </c>
      <c r="H7" s="231" t="s">
        <v>112</v>
      </c>
      <c r="I7" s="234" t="s">
        <v>131</v>
      </c>
      <c r="J7" s="236" t="s">
        <v>90</v>
      </c>
      <c r="K7" s="235" t="s">
        <v>2</v>
      </c>
      <c r="L7" s="246" t="s">
        <v>91</v>
      </c>
      <c r="M7" s="237" t="s">
        <v>132</v>
      </c>
      <c r="N7" s="238" t="s">
        <v>17</v>
      </c>
      <c r="O7" s="239" t="s">
        <v>89</v>
      </c>
      <c r="P7" s="240" t="s">
        <v>92</v>
      </c>
      <c r="Q7" s="241" t="s">
        <v>9</v>
      </c>
      <c r="R7" s="242"/>
    </row>
    <row r="8" spans="1:19" s="189" customFormat="1" ht="31.95" customHeight="1">
      <c r="A8" s="175"/>
      <c r="B8" s="176"/>
      <c r="C8" s="177"/>
      <c r="D8" s="178"/>
      <c r="E8" s="179"/>
      <c r="F8" s="180"/>
      <c r="G8" s="180"/>
      <c r="H8" s="175"/>
      <c r="I8" s="180" t="s">
        <v>66</v>
      </c>
      <c r="J8" s="182"/>
      <c r="K8" s="181"/>
      <c r="L8" s="247"/>
      <c r="M8" s="183" t="s">
        <v>109</v>
      </c>
      <c r="N8" s="184" t="s">
        <v>110</v>
      </c>
      <c r="O8" s="185" t="s">
        <v>111</v>
      </c>
      <c r="P8" s="186"/>
      <c r="Q8" s="187"/>
      <c r="R8" s="188"/>
    </row>
    <row r="9" spans="1:19" s="48" customFormat="1" ht="36" customHeight="1">
      <c r="A9" s="388" t="s">
        <v>121</v>
      </c>
      <c r="B9" s="391"/>
      <c r="C9" s="394" t="s">
        <v>8</v>
      </c>
      <c r="D9" s="139" t="s">
        <v>126</v>
      </c>
      <c r="E9" s="146">
        <v>8</v>
      </c>
      <c r="F9" s="147">
        <v>8</v>
      </c>
      <c r="G9" s="72"/>
      <c r="H9" s="73">
        <v>168</v>
      </c>
      <c r="I9" s="74">
        <f>H9/5</f>
        <v>33.6</v>
      </c>
      <c r="J9" s="76">
        <v>0.9</v>
      </c>
      <c r="K9" s="75">
        <v>1.1000000000000001</v>
      </c>
      <c r="L9" s="248"/>
      <c r="M9" s="73">
        <f>F9*H9*J9</f>
        <v>1209.6000000000001</v>
      </c>
      <c r="N9" s="77">
        <f>F9*K9</f>
        <v>8.8000000000000007</v>
      </c>
      <c r="O9" s="131"/>
      <c r="P9" s="78"/>
      <c r="Q9" s="190" t="s">
        <v>133</v>
      </c>
      <c r="R9" s="79"/>
    </row>
    <row r="10" spans="1:19" s="48" customFormat="1" ht="31.2">
      <c r="A10" s="389"/>
      <c r="B10" s="392"/>
      <c r="C10" s="395"/>
      <c r="D10" s="149" t="s">
        <v>128</v>
      </c>
      <c r="E10" s="142">
        <v>19</v>
      </c>
      <c r="F10" s="143">
        <v>12</v>
      </c>
      <c r="G10" s="80">
        <v>43344</v>
      </c>
      <c r="H10" s="81">
        <v>210</v>
      </c>
      <c r="I10" s="82">
        <f t="shared" ref="I10:I12" si="0">H10/5</f>
        <v>42</v>
      </c>
      <c r="J10" s="84">
        <v>0.9</v>
      </c>
      <c r="K10" s="83">
        <v>1.1000000000000001</v>
      </c>
      <c r="L10" s="249">
        <v>43830</v>
      </c>
      <c r="M10" s="81">
        <f>F10*H10*J10</f>
        <v>2268</v>
      </c>
      <c r="N10" s="85">
        <f t="shared" ref="N10:N13" si="1">F10*K10</f>
        <v>13.200000000000001</v>
      </c>
      <c r="O10" s="130"/>
      <c r="P10" s="86"/>
      <c r="Q10" s="87" t="s">
        <v>67</v>
      </c>
      <c r="R10" s="79"/>
    </row>
    <row r="11" spans="1:19" s="48" customFormat="1" ht="30.6" customHeight="1">
      <c r="A11" s="389"/>
      <c r="B11" s="392"/>
      <c r="C11" s="395"/>
      <c r="D11" s="149" t="s">
        <v>130</v>
      </c>
      <c r="E11" s="142"/>
      <c r="F11" s="143">
        <v>15</v>
      </c>
      <c r="G11" s="80">
        <v>43344</v>
      </c>
      <c r="H11" s="81">
        <v>210</v>
      </c>
      <c r="I11" s="82">
        <f t="shared" si="0"/>
        <v>42</v>
      </c>
      <c r="J11" s="84">
        <v>0.9</v>
      </c>
      <c r="K11" s="83">
        <v>1.5</v>
      </c>
      <c r="L11" s="249">
        <v>43830</v>
      </c>
      <c r="M11" s="127"/>
      <c r="N11" s="85">
        <f t="shared" si="1"/>
        <v>22.5</v>
      </c>
      <c r="O11" s="88">
        <f>4*I11*N11*J11</f>
        <v>3402</v>
      </c>
      <c r="P11" s="86" t="s">
        <v>15</v>
      </c>
      <c r="Q11" s="87" t="s">
        <v>31</v>
      </c>
      <c r="R11" s="79"/>
    </row>
    <row r="12" spans="1:19" s="48" customFormat="1" ht="31.2" customHeight="1">
      <c r="A12" s="389"/>
      <c r="B12" s="392"/>
      <c r="C12" s="395"/>
      <c r="D12" s="151" t="s">
        <v>14</v>
      </c>
      <c r="E12" s="144">
        <v>9</v>
      </c>
      <c r="F12" s="137">
        <v>9</v>
      </c>
      <c r="G12" s="108"/>
      <c r="H12" s="109">
        <v>210</v>
      </c>
      <c r="I12" s="110">
        <f t="shared" si="0"/>
        <v>42</v>
      </c>
      <c r="J12" s="112">
        <v>0.9</v>
      </c>
      <c r="K12" s="111">
        <v>3</v>
      </c>
      <c r="L12" s="250"/>
      <c r="M12" s="132"/>
      <c r="N12" s="94">
        <f t="shared" si="1"/>
        <v>27</v>
      </c>
      <c r="O12" s="95">
        <f>2*I12*N12*J12</f>
        <v>2041.2</v>
      </c>
      <c r="P12" s="96" t="s">
        <v>16</v>
      </c>
      <c r="Q12" s="97" t="s">
        <v>32</v>
      </c>
      <c r="R12" s="79"/>
    </row>
    <row r="13" spans="1:19" s="48" customFormat="1" ht="30" customHeight="1" thickBot="1">
      <c r="A13" s="389"/>
      <c r="B13" s="392"/>
      <c r="C13" s="395"/>
      <c r="D13" s="145" t="s">
        <v>75</v>
      </c>
      <c r="E13" s="152"/>
      <c r="F13" s="140"/>
      <c r="G13" s="89"/>
      <c r="H13" s="90"/>
      <c r="I13" s="91"/>
      <c r="J13" s="93"/>
      <c r="K13" s="92"/>
      <c r="L13" s="251"/>
      <c r="M13" s="90">
        <f>F13*H13*J13</f>
        <v>0</v>
      </c>
      <c r="N13" s="113">
        <f t="shared" si="1"/>
        <v>0</v>
      </c>
      <c r="O13" s="114"/>
      <c r="P13" s="115"/>
      <c r="Q13" s="116"/>
      <c r="R13" s="79"/>
    </row>
    <row r="14" spans="1:19" s="48" customFormat="1" ht="16.2" thickBot="1">
      <c r="A14" s="390"/>
      <c r="B14" s="393"/>
      <c r="C14" s="396"/>
      <c r="D14" s="141" t="s">
        <v>18</v>
      </c>
      <c r="E14" s="148">
        <f>SUM(E9:E13)</f>
        <v>36</v>
      </c>
      <c r="F14" s="138">
        <f>SUM(F9:F13)</f>
        <v>44</v>
      </c>
      <c r="G14" s="98"/>
      <c r="H14" s="99"/>
      <c r="I14" s="100"/>
      <c r="J14" s="101"/>
      <c r="K14" s="101"/>
      <c r="L14" s="252"/>
      <c r="M14" s="102">
        <f>SUM(M9:M13)</f>
        <v>3477.6000000000004</v>
      </c>
      <c r="N14" s="103">
        <f t="shared" ref="N14:O14" si="2">SUM(N9:N13)</f>
        <v>71.5</v>
      </c>
      <c r="O14" s="104">
        <f t="shared" si="2"/>
        <v>5443.2</v>
      </c>
      <c r="P14" s="105"/>
      <c r="Q14" s="106"/>
      <c r="R14" s="107"/>
    </row>
    <row r="15" spans="1:19" s="3" customFormat="1" ht="12.6" customHeight="1">
      <c r="C15" s="19"/>
      <c r="D15" s="31"/>
      <c r="E15" s="10"/>
      <c r="F15" s="11"/>
      <c r="G15" s="11"/>
      <c r="H15" s="6"/>
      <c r="I15" s="26"/>
      <c r="J15" s="7"/>
      <c r="K15" s="8"/>
      <c r="L15" s="253"/>
      <c r="M15" s="30"/>
      <c r="N15" s="20"/>
      <c r="O15" s="30"/>
      <c r="P15" s="9"/>
      <c r="Q15" s="27"/>
      <c r="R15" s="24"/>
      <c r="S15" s="9"/>
    </row>
    <row r="16" spans="1:19" s="154" customFormat="1" ht="21.6" customHeight="1">
      <c r="A16" s="48" t="s">
        <v>143</v>
      </c>
      <c r="C16" s="19"/>
      <c r="D16" s="161"/>
      <c r="E16" s="10"/>
      <c r="F16" s="158"/>
      <c r="G16" s="158"/>
      <c r="H16" s="155"/>
      <c r="I16" s="155"/>
      <c r="J16" s="156"/>
      <c r="K16" s="8"/>
      <c r="L16" s="253" t="s">
        <v>94</v>
      </c>
      <c r="M16" s="160"/>
      <c r="N16" s="159"/>
      <c r="O16" s="160"/>
      <c r="P16" s="157"/>
      <c r="Q16" s="157"/>
      <c r="R16" s="29"/>
      <c r="S16" s="157"/>
    </row>
    <row r="17" spans="1:19" s="154" customFormat="1" ht="12.6" customHeight="1">
      <c r="A17" s="153"/>
      <c r="C17" s="19"/>
      <c r="D17" s="161"/>
      <c r="E17" s="10"/>
      <c r="F17" s="158"/>
      <c r="G17" s="158"/>
      <c r="H17" s="155"/>
      <c r="I17" s="155"/>
      <c r="J17" s="156"/>
      <c r="K17" s="8"/>
      <c r="L17" s="253"/>
      <c r="M17" s="160"/>
      <c r="N17" s="159"/>
      <c r="O17" s="160"/>
      <c r="P17" s="157"/>
      <c r="Q17" s="157"/>
      <c r="R17" s="29"/>
      <c r="S17" s="157"/>
    </row>
    <row r="18" spans="1:19" s="154" customFormat="1" ht="12.6" customHeight="1">
      <c r="C18" s="19"/>
      <c r="D18" s="161"/>
      <c r="E18" s="10"/>
      <c r="F18" s="158"/>
      <c r="G18" s="158"/>
      <c r="H18" s="155"/>
      <c r="I18" s="155"/>
      <c r="J18" s="156"/>
      <c r="K18" s="8"/>
      <c r="L18" s="253"/>
      <c r="M18" s="160"/>
      <c r="N18" s="159"/>
      <c r="O18" s="160"/>
      <c r="P18" s="157"/>
      <c r="Q18" s="157"/>
      <c r="R18" s="29"/>
      <c r="S18" s="157"/>
    </row>
  </sheetData>
  <autoFilter ref="A7:I15"/>
  <mergeCells count="10">
    <mergeCell ref="A4:D5"/>
    <mergeCell ref="A9:A14"/>
    <mergeCell ref="B9:B14"/>
    <mergeCell ref="C9:C14"/>
    <mergeCell ref="A2:Q2"/>
    <mergeCell ref="F5:G5"/>
    <mergeCell ref="F4:Q4"/>
    <mergeCell ref="E4:E5"/>
    <mergeCell ref="M5:Q5"/>
    <mergeCell ref="H5:L5"/>
  </mergeCells>
  <dataValidations count="1">
    <dataValidation type="list" allowBlank="1" showInputMessage="1" showErrorMessage="1" sqref="C9">
      <formula1>Categorie_ESMS</formula1>
    </dataValidation>
  </dataValidations>
  <printOptions horizontalCentered="1"/>
  <pageMargins left="7.874015748031496E-2" right="7.874015748031496E-2" top="0.19685039370078741" bottom="3.937007874015748E-2" header="0.31496062992125984" footer="0.31496062992125984"/>
  <pageSetup paperSize="8" scale="71" orientation="landscape" cellComments="asDisplayed" r:id="rId1"/>
  <headerFooter alignWithMargins="0">
    <oddFooter>&amp;C&amp;"Calibri,Normal"&amp;11CPOM 20&amp;K0000FFXX&amp;K000000-20&amp;K0000FFXX OG&amp;K000000 / ARS Auvergne-Rhône-Alpes &amp;K09-049/ Conseil Départemental XXXX</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21"/>
  <sheetViews>
    <sheetView zoomScale="80" zoomScaleNormal="80" workbookViewId="0">
      <selection activeCell="I24" sqref="I24"/>
    </sheetView>
  </sheetViews>
  <sheetFormatPr baseColWidth="10" defaultColWidth="11.5546875" defaultRowHeight="13.8"/>
  <cols>
    <col min="1" max="1" width="17.33203125" style="2" customWidth="1"/>
    <col min="2" max="2" width="11.5546875" style="2"/>
    <col min="3" max="3" width="10" style="28" customWidth="1"/>
    <col min="4" max="4" width="32.109375" style="2" customWidth="1"/>
    <col min="5" max="5" width="13.33203125" style="28" customWidth="1"/>
    <col min="6" max="9" width="13.33203125" style="35" customWidth="1"/>
    <col min="10" max="10" width="14" style="2" customWidth="1"/>
    <col min="11" max="11" width="14" style="32" customWidth="1"/>
    <col min="12" max="12" width="11.5546875" style="2"/>
    <col min="13" max="13" width="11.5546875" style="5"/>
    <col min="14" max="14" width="12.44140625" style="2" customWidth="1"/>
    <col min="15" max="15" width="11.5546875" style="5"/>
    <col min="16" max="16" width="11.5546875" style="2"/>
    <col min="17" max="17" width="11.5546875" style="5"/>
    <col min="18" max="18" width="33.6640625" style="34" customWidth="1"/>
    <col min="19" max="19" width="48.33203125" style="34" customWidth="1"/>
    <col min="20" max="16384" width="11.5546875" style="2"/>
  </cols>
  <sheetData>
    <row r="1" spans="1:19" s="32" customFormat="1" ht="22.2" customHeight="1">
      <c r="A1" s="64" t="s">
        <v>21</v>
      </c>
      <c r="B1" s="65"/>
      <c r="C1" s="66"/>
      <c r="D1" s="67"/>
      <c r="E1" s="136"/>
      <c r="F1" s="424" t="s">
        <v>122</v>
      </c>
      <c r="G1" s="424"/>
      <c r="H1" s="424"/>
      <c r="I1" s="424"/>
      <c r="J1" s="424"/>
      <c r="K1" s="424"/>
      <c r="L1" s="424"/>
      <c r="M1" s="424"/>
      <c r="N1" s="424"/>
      <c r="O1" s="424"/>
      <c r="P1" s="424"/>
      <c r="Q1" s="424"/>
      <c r="R1" s="424"/>
      <c r="S1" s="34"/>
    </row>
    <row r="2" spans="1:19" s="60" customFormat="1" ht="13.95" customHeight="1">
      <c r="C2" s="61"/>
      <c r="E2" s="61"/>
      <c r="F2" s="120"/>
      <c r="G2" s="120"/>
      <c r="H2" s="120"/>
      <c r="I2" s="120"/>
      <c r="M2" s="62"/>
      <c r="O2" s="62"/>
      <c r="Q2" s="62"/>
      <c r="R2" s="63"/>
      <c r="S2" s="63"/>
    </row>
    <row r="3" spans="1:19" ht="21" customHeight="1">
      <c r="A3" s="420" t="s">
        <v>0</v>
      </c>
      <c r="B3" s="420"/>
      <c r="C3" s="420"/>
      <c r="D3" s="420"/>
      <c r="E3" s="422" t="s">
        <v>48</v>
      </c>
      <c r="F3" s="418"/>
      <c r="G3" s="418"/>
      <c r="H3" s="418"/>
      <c r="I3" s="418"/>
      <c r="J3" s="417" t="s">
        <v>123</v>
      </c>
      <c r="K3" s="418"/>
      <c r="L3" s="418"/>
      <c r="M3" s="418"/>
      <c r="N3" s="418"/>
      <c r="O3" s="418"/>
      <c r="P3" s="418"/>
      <c r="Q3" s="418"/>
      <c r="R3" s="419"/>
      <c r="S3" s="409" t="s">
        <v>23</v>
      </c>
    </row>
    <row r="4" spans="1:19" ht="24" customHeight="1">
      <c r="A4" s="421"/>
      <c r="B4" s="421"/>
      <c r="C4" s="421"/>
      <c r="D4" s="421"/>
      <c r="E4" s="423"/>
      <c r="F4" s="386"/>
      <c r="G4" s="386"/>
      <c r="H4" s="386"/>
      <c r="I4" s="386"/>
      <c r="J4" s="385"/>
      <c r="K4" s="386"/>
      <c r="L4" s="386"/>
      <c r="M4" s="386"/>
      <c r="N4" s="386"/>
      <c r="O4" s="386"/>
      <c r="P4" s="386"/>
      <c r="Q4" s="386"/>
      <c r="R4" s="387"/>
      <c r="S4" s="410"/>
    </row>
    <row r="5" spans="1:19" s="135" customFormat="1" ht="24" customHeight="1">
      <c r="A5" s="191" t="s">
        <v>49</v>
      </c>
      <c r="B5" s="191" t="s">
        <v>50</v>
      </c>
      <c r="C5" s="191" t="s">
        <v>51</v>
      </c>
      <c r="D5" s="192" t="s">
        <v>52</v>
      </c>
      <c r="E5" s="193" t="s">
        <v>53</v>
      </c>
      <c r="F5" s="193" t="s">
        <v>54</v>
      </c>
      <c r="G5" s="193" t="s">
        <v>55</v>
      </c>
      <c r="H5" s="193" t="s">
        <v>56</v>
      </c>
      <c r="I5" s="344" t="s">
        <v>57</v>
      </c>
      <c r="J5" s="351" t="s">
        <v>58</v>
      </c>
      <c r="K5" s="193" t="s">
        <v>59</v>
      </c>
      <c r="L5" s="193" t="s">
        <v>60</v>
      </c>
      <c r="M5" s="193" t="s">
        <v>61</v>
      </c>
      <c r="N5" s="193" t="s">
        <v>62</v>
      </c>
      <c r="O5" s="193" t="s">
        <v>63</v>
      </c>
      <c r="P5" s="193" t="s">
        <v>64</v>
      </c>
      <c r="Q5" s="193" t="s">
        <v>65</v>
      </c>
      <c r="R5" s="193" t="s">
        <v>71</v>
      </c>
      <c r="S5" s="410"/>
    </row>
    <row r="6" spans="1:19" s="46" customFormat="1" ht="57.6">
      <c r="A6" s="15" t="s">
        <v>0</v>
      </c>
      <c r="B6" s="14" t="s">
        <v>1</v>
      </c>
      <c r="C6" s="14" t="s">
        <v>5</v>
      </c>
      <c r="D6" s="68" t="s">
        <v>6</v>
      </c>
      <c r="E6" s="68" t="s">
        <v>26</v>
      </c>
      <c r="F6" s="194" t="s">
        <v>27</v>
      </c>
      <c r="G6" s="194" t="s">
        <v>135</v>
      </c>
      <c r="H6" s="194" t="s">
        <v>17</v>
      </c>
      <c r="I6" s="194" t="s">
        <v>28</v>
      </c>
      <c r="J6" s="231" t="s">
        <v>138</v>
      </c>
      <c r="K6" s="15" t="s">
        <v>139</v>
      </c>
      <c r="L6" s="195" t="s">
        <v>137</v>
      </c>
      <c r="M6" s="196" t="s">
        <v>11</v>
      </c>
      <c r="N6" s="197" t="s">
        <v>140</v>
      </c>
      <c r="O6" s="196" t="s">
        <v>11</v>
      </c>
      <c r="P6" s="198" t="s">
        <v>141</v>
      </c>
      <c r="Q6" s="196" t="s">
        <v>11</v>
      </c>
      <c r="R6" s="198" t="s">
        <v>13</v>
      </c>
      <c r="S6" s="411"/>
    </row>
    <row r="7" spans="1:19" s="154" customFormat="1" ht="18" customHeight="1">
      <c r="A7" s="199"/>
      <c r="B7" s="200"/>
      <c r="C7" s="201"/>
      <c r="D7" s="202"/>
      <c r="E7" s="203"/>
      <c r="F7" s="204"/>
      <c r="G7" s="204"/>
      <c r="H7" s="204"/>
      <c r="I7" s="204"/>
      <c r="J7" s="352"/>
      <c r="K7" s="205"/>
      <c r="L7" s="206"/>
      <c r="M7" s="207" t="s">
        <v>72</v>
      </c>
      <c r="N7" s="206"/>
      <c r="O7" s="207" t="s">
        <v>73</v>
      </c>
      <c r="P7" s="206"/>
      <c r="Q7" s="207" t="s">
        <v>74</v>
      </c>
      <c r="R7" s="208"/>
      <c r="S7" s="208"/>
    </row>
    <row r="8" spans="1:19" s="31" customFormat="1" ht="36" customHeight="1">
      <c r="A8" s="427" t="s">
        <v>121</v>
      </c>
      <c r="B8" s="430" t="s">
        <v>124</v>
      </c>
      <c r="C8" s="432" t="s">
        <v>8</v>
      </c>
      <c r="D8" s="254" t="s">
        <v>136</v>
      </c>
      <c r="E8" s="255">
        <v>8</v>
      </c>
      <c r="F8" s="256">
        <v>168</v>
      </c>
      <c r="G8" s="256">
        <v>1210</v>
      </c>
      <c r="H8" s="256">
        <v>9</v>
      </c>
      <c r="I8" s="345"/>
      <c r="J8" s="353">
        <v>8</v>
      </c>
      <c r="K8" s="257">
        <v>166</v>
      </c>
      <c r="L8" s="258">
        <v>1100</v>
      </c>
      <c r="M8" s="259">
        <f>(L8-G8)*K8/F8*J8/E8</f>
        <v>-108.69047619047619</v>
      </c>
      <c r="N8" s="258">
        <v>7</v>
      </c>
      <c r="O8" s="259">
        <f>(N8-H8)*K8/F8*J8/E8</f>
        <v>-1.9761904761904763</v>
      </c>
      <c r="P8" s="260"/>
      <c r="Q8" s="261"/>
      <c r="R8" s="262"/>
      <c r="S8" s="263"/>
    </row>
    <row r="9" spans="1:19" s="31" customFormat="1" ht="35.4" customHeight="1">
      <c r="A9" s="428"/>
      <c r="B9" s="430"/>
      <c r="C9" s="432"/>
      <c r="D9" s="264" t="s">
        <v>127</v>
      </c>
      <c r="E9" s="265">
        <v>19</v>
      </c>
      <c r="F9" s="266">
        <v>140</v>
      </c>
      <c r="G9" s="266">
        <f>E9*F9*0.9</f>
        <v>2394</v>
      </c>
      <c r="H9" s="266">
        <f>E9*2/3*1.1</f>
        <v>13.933333333333334</v>
      </c>
      <c r="I9" s="346"/>
      <c r="J9" s="354">
        <v>19</v>
      </c>
      <c r="K9" s="268">
        <v>130</v>
      </c>
      <c r="L9" s="269">
        <v>2400</v>
      </c>
      <c r="M9" s="270">
        <f>(L9-G9)*K9/F9*J9/E9</f>
        <v>5.5714285714285712</v>
      </c>
      <c r="N9" s="269">
        <v>20</v>
      </c>
      <c r="O9" s="270">
        <f>(N9-H9)*K9/F9*J9/E9</f>
        <v>5.6333333333333329</v>
      </c>
      <c r="P9" s="267"/>
      <c r="Q9" s="271"/>
      <c r="R9" s="272"/>
      <c r="S9" s="273" t="s">
        <v>24</v>
      </c>
    </row>
    <row r="10" spans="1:19" s="31" customFormat="1" ht="34.950000000000003" customHeight="1">
      <c r="A10" s="428"/>
      <c r="B10" s="430"/>
      <c r="C10" s="432"/>
      <c r="D10" s="274" t="s">
        <v>127</v>
      </c>
      <c r="E10" s="275">
        <v>12</v>
      </c>
      <c r="F10" s="276">
        <v>70</v>
      </c>
      <c r="G10" s="276">
        <f>E10*F10*0.9</f>
        <v>756</v>
      </c>
      <c r="H10" s="276">
        <f>E10*1/3*1.1</f>
        <v>4.4000000000000004</v>
      </c>
      <c r="I10" s="347"/>
      <c r="J10" s="355">
        <v>12</v>
      </c>
      <c r="K10" s="277">
        <v>80</v>
      </c>
      <c r="L10" s="258">
        <v>700</v>
      </c>
      <c r="M10" s="259">
        <f>(L10-G10)*K10/F10*J10/E10</f>
        <v>-64</v>
      </c>
      <c r="N10" s="258">
        <v>8</v>
      </c>
      <c r="O10" s="259">
        <f>(N10-H10)*K10/F10*J10/E10</f>
        <v>4.1142857142857139</v>
      </c>
      <c r="P10" s="260"/>
      <c r="Q10" s="261"/>
      <c r="R10" s="262"/>
      <c r="S10" s="263"/>
    </row>
    <row r="11" spans="1:19" s="31" customFormat="1" ht="34.950000000000003" customHeight="1">
      <c r="A11" s="428"/>
      <c r="B11" s="430"/>
      <c r="C11" s="432"/>
      <c r="D11" s="278" t="s">
        <v>129</v>
      </c>
      <c r="E11" s="279">
        <v>15</v>
      </c>
      <c r="F11" s="280">
        <v>70</v>
      </c>
      <c r="G11" s="281"/>
      <c r="H11" s="280">
        <f>E11*1/3*1.5</f>
        <v>7.5</v>
      </c>
      <c r="I11" s="348">
        <f>4*H11*(F11/5)*0.9</f>
        <v>378</v>
      </c>
      <c r="J11" s="356">
        <v>15</v>
      </c>
      <c r="K11" s="282">
        <v>80</v>
      </c>
      <c r="L11" s="283"/>
      <c r="M11" s="284"/>
      <c r="N11" s="285">
        <v>15</v>
      </c>
      <c r="O11" s="286">
        <f>(N11-H11)*K11/F11*J11/E11</f>
        <v>8.5714285714285712</v>
      </c>
      <c r="P11" s="285">
        <v>450</v>
      </c>
      <c r="Q11" s="286">
        <f>(P11-I11)*K11/F11*J11/E11</f>
        <v>82.285714285714292</v>
      </c>
      <c r="R11" s="287"/>
      <c r="S11" s="288" t="s">
        <v>25</v>
      </c>
    </row>
    <row r="12" spans="1:19" s="31" customFormat="1" ht="19.95" customHeight="1">
      <c r="A12" s="428"/>
      <c r="B12" s="430"/>
      <c r="C12" s="432"/>
      <c r="D12" s="289" t="s">
        <v>14</v>
      </c>
      <c r="E12" s="290">
        <v>9</v>
      </c>
      <c r="F12" s="291">
        <v>210</v>
      </c>
      <c r="G12" s="292"/>
      <c r="H12" s="291">
        <v>27</v>
      </c>
      <c r="I12" s="349">
        <v>2041</v>
      </c>
      <c r="J12" s="357">
        <v>9</v>
      </c>
      <c r="K12" s="293">
        <v>210</v>
      </c>
      <c r="L12" s="283"/>
      <c r="M12" s="284"/>
      <c r="N12" s="294">
        <v>30</v>
      </c>
      <c r="O12" s="295">
        <f>(N12-H12)*K12/F12*J12/E12</f>
        <v>3</v>
      </c>
      <c r="P12" s="294">
        <v>2100</v>
      </c>
      <c r="Q12" s="295">
        <f>(P12-I12)*K12/F12*J12/E12</f>
        <v>59</v>
      </c>
      <c r="R12" s="296"/>
      <c r="S12" s="297"/>
    </row>
    <row r="13" spans="1:19" s="31" customFormat="1" ht="19.95" customHeight="1">
      <c r="A13" s="428"/>
      <c r="B13" s="430"/>
      <c r="C13" s="432"/>
      <c r="D13" s="298" t="s">
        <v>75</v>
      </c>
      <c r="E13" s="299"/>
      <c r="F13" s="300"/>
      <c r="G13" s="300"/>
      <c r="H13" s="300"/>
      <c r="I13" s="350"/>
      <c r="J13" s="358"/>
      <c r="K13" s="301"/>
      <c r="L13" s="302"/>
      <c r="M13" s="303"/>
      <c r="N13" s="302"/>
      <c r="O13" s="303"/>
      <c r="P13" s="302"/>
      <c r="Q13" s="303"/>
      <c r="R13" s="304"/>
      <c r="S13" s="305"/>
    </row>
    <row r="14" spans="1:19" s="31" customFormat="1" ht="19.95" customHeight="1" thickBot="1">
      <c r="A14" s="429"/>
      <c r="B14" s="431"/>
      <c r="C14" s="433"/>
      <c r="D14" s="306" t="s">
        <v>20</v>
      </c>
      <c r="E14" s="307">
        <f>E8+E10+E11+E12</f>
        <v>44</v>
      </c>
      <c r="F14" s="308"/>
      <c r="G14" s="308">
        <f>SUM(G8:G13)</f>
        <v>4360</v>
      </c>
      <c r="H14" s="308">
        <f>SUM(H8:H13)</f>
        <v>61.833333333333336</v>
      </c>
      <c r="I14" s="308">
        <f>SUM(I8:I13)</f>
        <v>2419</v>
      </c>
      <c r="J14" s="359">
        <f>SUM(J8:J13)</f>
        <v>63</v>
      </c>
      <c r="K14" s="309"/>
      <c r="L14" s="310">
        <f t="shared" ref="L14:Q14" si="0">SUM(L8:L13)</f>
        <v>4200</v>
      </c>
      <c r="M14" s="311">
        <f t="shared" si="0"/>
        <v>-167.11904761904762</v>
      </c>
      <c r="N14" s="310">
        <f t="shared" si="0"/>
        <v>80</v>
      </c>
      <c r="O14" s="311">
        <f t="shared" si="0"/>
        <v>19.342857142857142</v>
      </c>
      <c r="P14" s="310">
        <f t="shared" si="0"/>
        <v>2550</v>
      </c>
      <c r="Q14" s="311">
        <f t="shared" si="0"/>
        <v>141.28571428571428</v>
      </c>
      <c r="R14" s="312"/>
      <c r="S14" s="313"/>
    </row>
    <row r="15" spans="1:19" s="31" customFormat="1" ht="18" hidden="1" customHeight="1">
      <c r="A15" s="412"/>
      <c r="B15" s="414"/>
      <c r="C15" s="415"/>
      <c r="D15" s="71" t="s">
        <v>12</v>
      </c>
      <c r="E15" s="162">
        <v>38</v>
      </c>
      <c r="F15" s="163">
        <v>210</v>
      </c>
      <c r="G15" s="164"/>
      <c r="H15" s="163">
        <v>68</v>
      </c>
      <c r="I15" s="163">
        <f>4*H15*(F15/5)</f>
        <v>11424</v>
      </c>
      <c r="J15" s="69">
        <v>38</v>
      </c>
      <c r="K15" s="70">
        <v>210</v>
      </c>
      <c r="L15" s="128"/>
      <c r="M15" s="129"/>
      <c r="N15" s="56"/>
      <c r="O15" s="126">
        <f>(N15-H15)*K15/F15</f>
        <v>-68</v>
      </c>
      <c r="P15" s="133"/>
      <c r="Q15" s="126">
        <f>(P15-I15)*K15/F15</f>
        <v>-11424</v>
      </c>
      <c r="R15" s="57"/>
      <c r="S15" s="124"/>
    </row>
    <row r="16" spans="1:19" s="31" customFormat="1" ht="18" hidden="1" customHeight="1">
      <c r="A16" s="412"/>
      <c r="B16" s="414"/>
      <c r="C16" s="415"/>
      <c r="D16" s="52" t="s">
        <v>19</v>
      </c>
      <c r="E16" s="118"/>
      <c r="F16" s="121"/>
      <c r="G16" s="121"/>
      <c r="H16" s="121"/>
      <c r="I16" s="121"/>
      <c r="J16" s="59"/>
      <c r="K16" s="54"/>
      <c r="L16" s="128"/>
      <c r="M16" s="129"/>
      <c r="N16" s="56"/>
      <c r="O16" s="126"/>
      <c r="P16" s="133"/>
      <c r="Q16" s="126"/>
      <c r="R16" s="57"/>
      <c r="S16" s="124"/>
    </row>
    <row r="17" spans="1:19" s="31" customFormat="1" ht="18" hidden="1" customHeight="1">
      <c r="A17" s="413"/>
      <c r="B17" s="414"/>
      <c r="C17" s="416"/>
      <c r="D17" s="53" t="s">
        <v>18</v>
      </c>
      <c r="E17" s="119"/>
      <c r="F17" s="122"/>
      <c r="G17" s="122"/>
      <c r="H17" s="122"/>
      <c r="I17" s="122"/>
      <c r="J17" s="125"/>
      <c r="K17" s="125"/>
      <c r="L17" s="55">
        <f t="shared" ref="L17:Q17" si="1">SUM(L15:L16)</f>
        <v>0</v>
      </c>
      <c r="M17" s="47">
        <f t="shared" si="1"/>
        <v>0</v>
      </c>
      <c r="N17" s="55">
        <f t="shared" si="1"/>
        <v>0</v>
      </c>
      <c r="O17" s="134">
        <f t="shared" si="1"/>
        <v>-68</v>
      </c>
      <c r="P17" s="150">
        <f t="shared" si="1"/>
        <v>0</v>
      </c>
      <c r="Q17" s="134">
        <f t="shared" si="1"/>
        <v>-11424</v>
      </c>
      <c r="R17" s="58"/>
      <c r="S17" s="117"/>
    </row>
    <row r="18" spans="1:19" s="48" customFormat="1" ht="22.95" hidden="1" customHeight="1">
      <c r="A18" s="425" t="s">
        <v>7</v>
      </c>
      <c r="B18" s="426"/>
      <c r="C18" s="426"/>
      <c r="D18" s="426"/>
      <c r="E18" s="33" t="e">
        <f>#REF!+E14+E17</f>
        <v>#REF!</v>
      </c>
      <c r="F18" s="123"/>
      <c r="G18" s="123"/>
      <c r="H18" s="123" t="e">
        <f>#REF!+H14+H17</f>
        <v>#REF!</v>
      </c>
      <c r="I18" s="123" t="e">
        <f>#REF!+I14+I17</f>
        <v>#REF!</v>
      </c>
      <c r="J18" s="33" t="e">
        <f>#REF!+J14+J17</f>
        <v>#REF!</v>
      </c>
      <c r="K18" s="33" t="e">
        <f>#REF!+K14+K17</f>
        <v>#REF!</v>
      </c>
      <c r="L18" s="49" t="e">
        <f>#REF!+L14+L17</f>
        <v>#REF!</v>
      </c>
      <c r="M18" s="50" t="e">
        <f>#REF!+M14+M17</f>
        <v>#REF!</v>
      </c>
      <c r="N18" s="49" t="e">
        <f>#REF!+N14+N17</f>
        <v>#REF!</v>
      </c>
      <c r="O18" s="50" t="e">
        <f>#REF!+O14+O17</f>
        <v>#REF!</v>
      </c>
      <c r="P18" s="49" t="e">
        <f>#REF!+P14+P17</f>
        <v>#REF!</v>
      </c>
      <c r="Q18" s="50" t="e">
        <f>#REF!+Q14+Q17</f>
        <v>#REF!</v>
      </c>
      <c r="R18" s="51"/>
      <c r="S18" s="51"/>
    </row>
    <row r="20" spans="1:19" ht="15.6">
      <c r="A20" s="48" t="s">
        <v>134</v>
      </c>
    </row>
    <row r="21" spans="1:19">
      <c r="Q21" s="165"/>
    </row>
  </sheetData>
  <mergeCells count="12">
    <mergeCell ref="F1:R1"/>
    <mergeCell ref="A18:D18"/>
    <mergeCell ref="A8:A14"/>
    <mergeCell ref="B8:B14"/>
    <mergeCell ref="C8:C14"/>
    <mergeCell ref="S3:S6"/>
    <mergeCell ref="A15:A17"/>
    <mergeCell ref="B15:B17"/>
    <mergeCell ref="C15:C17"/>
    <mergeCell ref="J3:R4"/>
    <mergeCell ref="A3:D4"/>
    <mergeCell ref="E3:I4"/>
  </mergeCells>
  <dataValidations count="1">
    <dataValidation type="list" allowBlank="1" showInputMessage="1" showErrorMessage="1" sqref="C8">
      <formula1>Categorie_ESMS</formula1>
    </dataValidation>
  </dataValidations>
  <pageMargins left="0.11811023622047245" right="0.11811023622047245" top="0.74803149606299213" bottom="0.74803149606299213" header="0.31496062992125984" footer="0.31496062992125984"/>
  <pageSetup paperSize="8" scale="66" fitToHeight="0" orientation="landscape" r:id="rId1"/>
  <headerFooter>
    <oddFooter>&amp;C&amp;"Calibri,Normal"&amp;11CPOM 20&amp;K0000FFXX&amp;K000000-20&amp;K0000FFXX OG &amp;K000000/ ARS Auvergne-Rhône-Alpes &amp;K09-049/ Conseil Départemental XXXX</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En-tête</vt:lpstr>
      <vt:lpstr>Définitions</vt:lpstr>
      <vt:lpstr>TABLEAU ACTIVITÉ</vt:lpstr>
      <vt:lpstr>Suivi Année N</vt:lpstr>
      <vt:lpstr>'TABLEAU ACTIVITÉ'!Impression_des_titres</vt:lpstr>
      <vt:lpstr>Définitions!Zone_d_impression</vt:lpstr>
      <vt:lpstr>'TABLEAU ACTIVITÉ'!Zone_d_impression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agerin</dc:creator>
  <cp:lastModifiedBy>agerin</cp:lastModifiedBy>
  <cp:lastPrinted>2019-02-04T12:54:50Z</cp:lastPrinted>
  <dcterms:created xsi:type="dcterms:W3CDTF">2013-04-09T08:46:32Z</dcterms:created>
  <dcterms:modified xsi:type="dcterms:W3CDTF">2019-04-19T09:43:16Z</dcterms:modified>
</cp:coreProperties>
</file>